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quali-consult.net:2078/UHD/UHD/Audits magasins UHD/Market/CM Beni Khalled/2019/4/"/>
    </mc:Choice>
  </mc:AlternateContent>
  <bookViews>
    <workbookView xWindow="0" yWindow="0" windowWidth="20490" windowHeight="7155" tabRatio="916" activeTab="3"/>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Exploitation'!$A$1:$G$729</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8" i="39" l="1"/>
  <c r="B12" i="38"/>
  <c r="C688" i="38" l="1"/>
  <c r="C665" i="38"/>
  <c r="C659" i="38"/>
  <c r="C657" i="38"/>
  <c r="C632" i="38"/>
  <c r="C626" i="38"/>
  <c r="C625" i="38"/>
  <c r="C622" i="38"/>
  <c r="C600" i="38"/>
  <c r="C596" i="38"/>
  <c r="C593" i="38"/>
  <c r="C462" i="38"/>
  <c r="C459" i="38"/>
  <c r="C458" i="38"/>
  <c r="C457" i="38"/>
  <c r="C455" i="38"/>
  <c r="C453" i="38"/>
  <c r="C452" i="38"/>
  <c r="C410" i="38"/>
  <c r="C409" i="38"/>
  <c r="C408" i="38"/>
  <c r="C407" i="38"/>
  <c r="C402" i="38"/>
  <c r="C400" i="38"/>
  <c r="C399" i="38"/>
  <c r="C396" i="38"/>
  <c r="C355" i="38"/>
  <c r="C354" i="38"/>
  <c r="C351" i="38"/>
  <c r="C350" i="38"/>
  <c r="C349" i="38"/>
  <c r="C340" i="38"/>
  <c r="C339" i="38"/>
  <c r="C338" i="38"/>
  <c r="C337" i="38"/>
  <c r="C331" i="38"/>
  <c r="C328" i="38"/>
  <c r="C326" i="38"/>
  <c r="C289" i="38"/>
  <c r="C285" i="38"/>
  <c r="C284" i="38"/>
  <c r="C283" i="38"/>
  <c r="C280" i="38"/>
  <c r="C279" i="38"/>
  <c r="C277" i="38"/>
  <c r="C276" i="38"/>
  <c r="C275" i="38"/>
  <c r="C274" i="38"/>
  <c r="C226" i="38"/>
  <c r="C222" i="38"/>
  <c r="C221" i="38"/>
  <c r="C220" i="38"/>
  <c r="C219" i="38"/>
  <c r="C218" i="38"/>
  <c r="C216" i="38"/>
  <c r="C211" i="38"/>
  <c r="C201" i="38"/>
  <c r="C199" i="38"/>
  <c r="C171" i="38"/>
  <c r="C167" i="38"/>
  <c r="C161" i="38"/>
  <c r="C160" i="38"/>
  <c r="C159" i="38"/>
  <c r="C155" i="38"/>
  <c r="C153" i="38"/>
  <c r="C151" i="38"/>
  <c r="C144" i="38"/>
  <c r="C140" i="38"/>
  <c r="B182" i="29" l="1"/>
  <c r="B181" i="29"/>
  <c r="B173" i="29"/>
  <c r="B172" i="29"/>
  <c r="B164" i="29"/>
  <c r="B154" i="29"/>
  <c r="B145" i="29"/>
  <c r="B136" i="29"/>
  <c r="B135" i="29"/>
  <c r="B127" i="29"/>
  <c r="B126" i="29"/>
  <c r="B118" i="29"/>
  <c r="B109" i="29"/>
  <c r="B100" i="29"/>
  <c r="B91" i="29"/>
  <c r="B82" i="29"/>
  <c r="B73" i="29"/>
  <c r="B64" i="29"/>
  <c r="B63" i="29"/>
  <c r="B55" i="29"/>
  <c r="B46" i="29"/>
  <c r="B37" i="29"/>
  <c r="B27" i="29"/>
  <c r="F197" i="43"/>
  <c r="E197" i="43"/>
  <c r="C191" i="43"/>
  <c r="D194" i="43" s="1"/>
  <c r="D186" i="43"/>
  <c r="D187" i="43" s="1"/>
  <c r="D177" i="43"/>
  <c r="D178" i="43" s="1"/>
  <c r="C165" i="43"/>
  <c r="D169" i="43" s="1"/>
  <c r="D170" i="43" s="1"/>
  <c r="C157" i="43"/>
  <c r="C156" i="43"/>
  <c r="C155" i="43"/>
  <c r="D161" i="43" s="1"/>
  <c r="D162" i="43" s="1"/>
  <c r="C145" i="43"/>
  <c r="C144" i="43"/>
  <c r="C138" i="43"/>
  <c r="D149" i="43" s="1"/>
  <c r="D150" i="43" s="1"/>
  <c r="C132" i="43"/>
  <c r="C130" i="43"/>
  <c r="C128" i="43"/>
  <c r="C127" i="43"/>
  <c r="D133" i="43" s="1"/>
  <c r="D134" i="43" s="1"/>
  <c r="C116" i="43"/>
  <c r="C115" i="43"/>
  <c r="C112" i="43"/>
  <c r="D118" i="43" s="1"/>
  <c r="D119" i="43" s="1"/>
  <c r="C100" i="43"/>
  <c r="C99" i="43"/>
  <c r="C94" i="43"/>
  <c r="C93" i="43"/>
  <c r="D102" i="43" s="1"/>
  <c r="D103" i="43" s="1"/>
  <c r="C82" i="43"/>
  <c r="C80" i="43"/>
  <c r="C77" i="43"/>
  <c r="C76" i="43"/>
  <c r="D84" i="43" s="1"/>
  <c r="D85" i="43" s="1"/>
  <c r="C75" i="43"/>
  <c r="C61" i="43"/>
  <c r="D63" i="43" s="1"/>
  <c r="D64" i="43" s="1"/>
  <c r="C60" i="43"/>
  <c r="C56" i="43"/>
  <c r="D52" i="43"/>
  <c r="D53" i="43" s="1"/>
  <c r="C51" i="43"/>
  <c r="C37" i="43"/>
  <c r="D42" i="43" s="1"/>
  <c r="D43" i="43" s="1"/>
  <c r="C26" i="43"/>
  <c r="D33" i="43" s="1"/>
  <c r="D34" i="43" s="1"/>
  <c r="D23" i="43"/>
  <c r="D22" i="43"/>
  <c r="B10" i="43"/>
  <c r="B9" i="43"/>
  <c r="B8" i="43"/>
  <c r="A7" i="43"/>
  <c r="F721" i="42"/>
  <c r="E721" i="42"/>
  <c r="F700" i="42"/>
  <c r="E700" i="42"/>
  <c r="F668" i="42"/>
  <c r="E668" i="42"/>
  <c r="F605" i="42"/>
  <c r="E605" i="42"/>
  <c r="F565" i="42"/>
  <c r="E565" i="42"/>
  <c r="F525" i="42"/>
  <c r="E525" i="42"/>
  <c r="D525" i="42" s="1"/>
  <c r="B525" i="42" s="1"/>
  <c r="D526" i="42" s="1"/>
  <c r="D527" i="42" s="1"/>
  <c r="F471" i="42"/>
  <c r="E471" i="42"/>
  <c r="F424" i="42"/>
  <c r="E424" i="42"/>
  <c r="F366" i="42"/>
  <c r="E366" i="42"/>
  <c r="F299" i="42"/>
  <c r="E299" i="42"/>
  <c r="D299" i="42" s="1"/>
  <c r="B299" i="42" s="1"/>
  <c r="F244" i="42"/>
  <c r="F185" i="42"/>
  <c r="E185" i="42"/>
  <c r="F129" i="42"/>
  <c r="E129" i="42"/>
  <c r="D129" i="42" s="1"/>
  <c r="B129" i="42" s="1"/>
  <c r="D130" i="42" s="1"/>
  <c r="D131" i="42" s="1"/>
  <c r="F43" i="42"/>
  <c r="E43" i="42"/>
  <c r="D43" i="42" s="1"/>
  <c r="B43" i="42" s="1"/>
  <c r="C712" i="42"/>
  <c r="D715" i="42" s="1"/>
  <c r="D716" i="42" s="1"/>
  <c r="A705" i="42"/>
  <c r="C688" i="42"/>
  <c r="A677" i="42"/>
  <c r="D668" i="42"/>
  <c r="B668" i="42" s="1"/>
  <c r="D669" i="42" s="1"/>
  <c r="D670" i="42" s="1"/>
  <c r="C665" i="42"/>
  <c r="C659" i="42"/>
  <c r="C657" i="42"/>
  <c r="C648" i="42"/>
  <c r="C644" i="42"/>
  <c r="D650" i="42" s="1"/>
  <c r="D651" i="42" s="1"/>
  <c r="C632" i="42"/>
  <c r="D639" i="42" s="1"/>
  <c r="D640" i="42" s="1"/>
  <c r="D627" i="42"/>
  <c r="C626" i="42"/>
  <c r="C625" i="42"/>
  <c r="C622" i="42"/>
  <c r="A613" i="42"/>
  <c r="C600" i="42"/>
  <c r="C596" i="42"/>
  <c r="C593" i="42"/>
  <c r="C586" i="42"/>
  <c r="C585" i="42"/>
  <c r="C583" i="42"/>
  <c r="C582" i="42"/>
  <c r="D588" i="42" s="1"/>
  <c r="D589" i="42" s="1"/>
  <c r="A574" i="42"/>
  <c r="D565" i="42"/>
  <c r="B565" i="42" s="1"/>
  <c r="D566" i="42" s="1"/>
  <c r="C555" i="42"/>
  <c r="C554" i="42"/>
  <c r="C553" i="42"/>
  <c r="C550" i="42"/>
  <c r="D542" i="42"/>
  <c r="D543" i="42" s="1"/>
  <c r="C540" i="42"/>
  <c r="A531" i="42"/>
  <c r="C516" i="42"/>
  <c r="C514" i="42"/>
  <c r="C513" i="42"/>
  <c r="C512" i="42"/>
  <c r="C510" i="42"/>
  <c r="C509" i="42"/>
  <c r="A479" i="42"/>
  <c r="C462" i="42"/>
  <c r="C459" i="42"/>
  <c r="C458" i="42"/>
  <c r="C457" i="42"/>
  <c r="C455" i="42"/>
  <c r="C453" i="42"/>
  <c r="C452" i="42"/>
  <c r="D445" i="42"/>
  <c r="D446" i="42" s="1"/>
  <c r="C443" i="42"/>
  <c r="A432" i="42"/>
  <c r="D424" i="42"/>
  <c r="B424" i="42" s="1"/>
  <c r="C410" i="42"/>
  <c r="C409" i="42"/>
  <c r="C408" i="42"/>
  <c r="C407" i="42"/>
  <c r="C402" i="42"/>
  <c r="C400" i="42"/>
  <c r="C399" i="42"/>
  <c r="C396" i="42"/>
  <c r="D390" i="42"/>
  <c r="D391" i="42" s="1"/>
  <c r="C387" i="42"/>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D227" i="42" s="1"/>
  <c r="D228" i="42" s="1"/>
  <c r="C201" i="42"/>
  <c r="C199" i="42"/>
  <c r="D203" i="42" s="1"/>
  <c r="D204" i="42" s="1"/>
  <c r="A190" i="42"/>
  <c r="D185" i="42"/>
  <c r="B185" i="42" s="1"/>
  <c r="C171" i="42"/>
  <c r="C167" i="42"/>
  <c r="C161" i="42"/>
  <c r="C160" i="42"/>
  <c r="C159" i="42"/>
  <c r="C155" i="42"/>
  <c r="C153" i="42"/>
  <c r="C151" i="42"/>
  <c r="C144" i="42"/>
  <c r="C140" i="42"/>
  <c r="A137" i="42"/>
  <c r="C114" i="42"/>
  <c r="C108" i="42"/>
  <c r="C106" i="42"/>
  <c r="C102" i="42"/>
  <c r="C101" i="42"/>
  <c r="C95" i="42"/>
  <c r="C94" i="42"/>
  <c r="C93" i="42"/>
  <c r="C90" i="42"/>
  <c r="C86" i="42"/>
  <c r="C81" i="42"/>
  <c r="C80" i="42"/>
  <c r="C79" i="42"/>
  <c r="C78" i="42"/>
  <c r="C77" i="42"/>
  <c r="C73" i="42"/>
  <c r="C72" i="42"/>
  <c r="C70" i="42"/>
  <c r="C69" i="42"/>
  <c r="C66" i="42"/>
  <c r="C62" i="42"/>
  <c r="A51" i="42"/>
  <c r="C36" i="42"/>
  <c r="C35" i="42"/>
  <c r="C34" i="42"/>
  <c r="D27" i="42"/>
  <c r="D26" i="42"/>
  <c r="A16" i="42"/>
  <c r="A8" i="42"/>
  <c r="F197" i="41"/>
  <c r="D197" i="41" s="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D605" i="40" s="1"/>
  <c r="B605" i="40" s="1"/>
  <c r="F565" i="40"/>
  <c r="E565" i="40"/>
  <c r="F525" i="40"/>
  <c r="E525" i="40"/>
  <c r="D525" i="40" s="1"/>
  <c r="B525" i="40" s="1"/>
  <c r="D526" i="40" s="1"/>
  <c r="D527" i="40" s="1"/>
  <c r="F471" i="40"/>
  <c r="E471" i="40"/>
  <c r="D471" i="40" s="1"/>
  <c r="B471" i="40" s="1"/>
  <c r="F424" i="40"/>
  <c r="E424" i="40"/>
  <c r="D424" i="40" s="1"/>
  <c r="B424" i="40" s="1"/>
  <c r="F366" i="40"/>
  <c r="E366" i="40"/>
  <c r="D366" i="40" s="1"/>
  <c r="B366" i="40" s="1"/>
  <c r="F299" i="40"/>
  <c r="E299" i="40"/>
  <c r="D299" i="40" s="1"/>
  <c r="B299" i="40" s="1"/>
  <c r="F244" i="40"/>
  <c r="D244" i="40" s="1"/>
  <c r="B244" i="40" s="1"/>
  <c r="D245" i="40" s="1"/>
  <c r="F244" i="38"/>
  <c r="E244" i="40"/>
  <c r="F185" i="40"/>
  <c r="E185" i="40"/>
  <c r="F129" i="40"/>
  <c r="E129" i="40"/>
  <c r="D129" i="40" s="1"/>
  <c r="B129" i="40" s="1"/>
  <c r="F43" i="40"/>
  <c r="E43" i="40"/>
  <c r="C712" i="40"/>
  <c r="D715" i="40" s="1"/>
  <c r="D716" i="40" s="1"/>
  <c r="A705" i="40"/>
  <c r="C688" i="40"/>
  <c r="A677" i="40"/>
  <c r="C665" i="40"/>
  <c r="C659" i="40"/>
  <c r="C657" i="40"/>
  <c r="C648" i="40"/>
  <c r="C644" i="40"/>
  <c r="D650" i="40" s="1"/>
  <c r="D651" i="40" s="1"/>
  <c r="C632" i="40"/>
  <c r="D639" i="40" s="1"/>
  <c r="D640" i="40" s="1"/>
  <c r="C626" i="40"/>
  <c r="C625" i="40"/>
  <c r="D627" i="40" s="1"/>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C462" i="40"/>
  <c r="C459" i="40"/>
  <c r="C458" i="40"/>
  <c r="C457" i="40"/>
  <c r="C455" i="40"/>
  <c r="C453" i="40"/>
  <c r="C452" i="40"/>
  <c r="D445" i="40"/>
  <c r="D446" i="40" s="1"/>
  <c r="C443" i="40"/>
  <c r="A432" i="40"/>
  <c r="C410" i="40"/>
  <c r="C409" i="40"/>
  <c r="C408" i="40"/>
  <c r="C407" i="40"/>
  <c r="C402" i="40"/>
  <c r="C400" i="40"/>
  <c r="C399" i="40"/>
  <c r="C396" i="40"/>
  <c r="C387" i="40"/>
  <c r="C383" i="40"/>
  <c r="D390" i="40" s="1"/>
  <c r="D391" i="40" s="1"/>
  <c r="A374" i="40"/>
  <c r="C355" i="40"/>
  <c r="C354" i="40"/>
  <c r="C351" i="40"/>
  <c r="C350" i="40"/>
  <c r="C349" i="40"/>
  <c r="C340" i="40"/>
  <c r="C339" i="40"/>
  <c r="C338" i="40"/>
  <c r="C337" i="40"/>
  <c r="C331" i="40"/>
  <c r="C328" i="40"/>
  <c r="C326" i="40"/>
  <c r="D344" i="40" s="1"/>
  <c r="D345" i="40" s="1"/>
  <c r="C318" i="40"/>
  <c r="D320" i="40" s="1"/>
  <c r="D321" i="40" s="1"/>
  <c r="A307" i="40"/>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5" i="40"/>
  <c r="C94" i="40"/>
  <c r="C93" i="40"/>
  <c r="C90" i="40"/>
  <c r="C86" i="40"/>
  <c r="C81" i="40"/>
  <c r="C80" i="40"/>
  <c r="C79" i="40"/>
  <c r="C78" i="40"/>
  <c r="C77" i="40"/>
  <c r="C73" i="40"/>
  <c r="C72" i="40"/>
  <c r="C70" i="40"/>
  <c r="C69" i="40"/>
  <c r="C66" i="40"/>
  <c r="C62" i="40"/>
  <c r="A51" i="40"/>
  <c r="C36" i="40"/>
  <c r="C35" i="40"/>
  <c r="C34" i="40"/>
  <c r="D26" i="40"/>
  <c r="D27" i="40" s="1"/>
  <c r="A16" i="40"/>
  <c r="A8" i="40"/>
  <c r="F197" i="39"/>
  <c r="E197" i="39"/>
  <c r="D197" i="39" s="1"/>
  <c r="C191" i="39"/>
  <c r="D194" i="39" s="1"/>
  <c r="D186" i="39"/>
  <c r="D187" i="39" s="1"/>
  <c r="D177" i="39"/>
  <c r="D178" i="39" s="1"/>
  <c r="C165" i="39"/>
  <c r="D169" i="39" s="1"/>
  <c r="D170" i="39" s="1"/>
  <c r="C157" i="39"/>
  <c r="C156" i="39"/>
  <c r="C155" i="39"/>
  <c r="D161" i="39" s="1"/>
  <c r="D162" i="39" s="1"/>
  <c r="C145" i="39"/>
  <c r="C144" i="39"/>
  <c r="C138" i="39"/>
  <c r="C132" i="39"/>
  <c r="C130" i="39"/>
  <c r="C128" i="39"/>
  <c r="C127" i="39"/>
  <c r="C116" i="39"/>
  <c r="C115" i="39"/>
  <c r="C112" i="39"/>
  <c r="C100" i="39"/>
  <c r="C99" i="39"/>
  <c r="C94" i="39"/>
  <c r="C93" i="39"/>
  <c r="D102" i="39" s="1"/>
  <c r="D103" i="39" s="1"/>
  <c r="C82" i="39"/>
  <c r="C80" i="39"/>
  <c r="C77" i="39"/>
  <c r="C76" i="39"/>
  <c r="C75" i="39"/>
  <c r="C61" i="39"/>
  <c r="C60" i="39"/>
  <c r="C56" i="39"/>
  <c r="C51" i="39"/>
  <c r="D52" i="39" s="1"/>
  <c r="D53" i="39" s="1"/>
  <c r="C37" i="39"/>
  <c r="D42" i="39" s="1"/>
  <c r="D43" i="39" s="1"/>
  <c r="C26" i="39"/>
  <c r="D33" i="39" s="1"/>
  <c r="D34" i="39" s="1"/>
  <c r="D22" i="39"/>
  <c r="D23" i="39" s="1"/>
  <c r="B10" i="39"/>
  <c r="B9" i="39"/>
  <c r="A7" i="39"/>
  <c r="B604" i="36"/>
  <c r="B564" i="36"/>
  <c r="B524" i="36"/>
  <c r="B129" i="36"/>
  <c r="F129" i="38"/>
  <c r="F721" i="38"/>
  <c r="F565" i="38"/>
  <c r="F525" i="38"/>
  <c r="F424" i="38"/>
  <c r="E721" i="38"/>
  <c r="E565" i="38"/>
  <c r="E525" i="38"/>
  <c r="E424" i="38"/>
  <c r="E244" i="38"/>
  <c r="E129" i="38"/>
  <c r="C712" i="38"/>
  <c r="D715" i="38" s="1"/>
  <c r="D716" i="38" s="1"/>
  <c r="A705" i="38"/>
  <c r="A677" i="38"/>
  <c r="C648" i="38"/>
  <c r="C644" i="38"/>
  <c r="D639" i="38"/>
  <c r="D640" i="38" s="1"/>
  <c r="A613" i="38"/>
  <c r="C586" i="38"/>
  <c r="C585" i="38"/>
  <c r="C583" i="38"/>
  <c r="C582" i="38"/>
  <c r="A574" i="38"/>
  <c r="C555" i="38"/>
  <c r="C554" i="38"/>
  <c r="C553" i="38"/>
  <c r="C550" i="38"/>
  <c r="C540" i="38"/>
  <c r="D542" i="38" s="1"/>
  <c r="D543" i="38" s="1"/>
  <c r="A531" i="38"/>
  <c r="C516" i="38"/>
  <c r="C514" i="38"/>
  <c r="C513" i="38"/>
  <c r="C512" i="38"/>
  <c r="C510" i="38"/>
  <c r="C509" i="38"/>
  <c r="A479" i="38"/>
  <c r="C443" i="38"/>
  <c r="D445" i="38" s="1"/>
  <c r="D446" i="38" s="1"/>
  <c r="A432" i="38"/>
  <c r="C387" i="38"/>
  <c r="C383" i="38"/>
  <c r="D390" i="38" s="1"/>
  <c r="D391" i="38" s="1"/>
  <c r="A374" i="38"/>
  <c r="C318" i="38"/>
  <c r="D320" i="38" s="1"/>
  <c r="D321" i="38" s="1"/>
  <c r="A307" i="38"/>
  <c r="C263" i="38"/>
  <c r="D265" i="38" s="1"/>
  <c r="A252" i="38"/>
  <c r="C235" i="38"/>
  <c r="C233" i="38"/>
  <c r="C231" i="38"/>
  <c r="D203" i="38"/>
  <c r="D204" i="38" s="1"/>
  <c r="A190" i="38"/>
  <c r="A137" i="38"/>
  <c r="C114" i="38"/>
  <c r="C108" i="38"/>
  <c r="C106" i="38"/>
  <c r="C102" i="38"/>
  <c r="C101" i="38"/>
  <c r="C95" i="38"/>
  <c r="C94" i="38"/>
  <c r="C93" i="38"/>
  <c r="C90" i="38"/>
  <c r="C86" i="38"/>
  <c r="C81" i="38"/>
  <c r="C80" i="38"/>
  <c r="C79" i="38"/>
  <c r="C78" i="38"/>
  <c r="C77" i="38"/>
  <c r="C73" i="38"/>
  <c r="C72" i="38"/>
  <c r="C70" i="38"/>
  <c r="C69" i="38"/>
  <c r="C66" i="38"/>
  <c r="C62" i="38"/>
  <c r="A51" i="38"/>
  <c r="D26" i="38"/>
  <c r="D27" i="38" s="1"/>
  <c r="A16" i="38"/>
  <c r="A8" i="38"/>
  <c r="A704" i="36"/>
  <c r="A530" i="36"/>
  <c r="A478" i="36"/>
  <c r="A7" i="37"/>
  <c r="A8" i="36"/>
  <c r="D720" i="36"/>
  <c r="D727" i="36" s="1"/>
  <c r="B43" i="29" s="1"/>
  <c r="D604" i="36"/>
  <c r="D564" i="36"/>
  <c r="D524" i="36"/>
  <c r="D129" i="36"/>
  <c r="D118" i="39" l="1"/>
  <c r="D119" i="39" s="1"/>
  <c r="D149" i="39"/>
  <c r="D150" i="39" s="1"/>
  <c r="D63" i="39"/>
  <c r="D64" i="39" s="1"/>
  <c r="D650" i="38"/>
  <c r="D651" i="38" s="1"/>
  <c r="E244" i="42"/>
  <c r="D526" i="38"/>
  <c r="D527" i="38" s="1"/>
  <c r="B125" i="29" s="1"/>
  <c r="D300" i="38"/>
  <c r="D301" i="38" s="1"/>
  <c r="B720" i="36"/>
  <c r="D197" i="43"/>
  <c r="D198" i="43"/>
  <c r="D199" i="43" s="1"/>
  <c r="B11" i="43" s="1"/>
  <c r="D195" i="43"/>
  <c r="D721" i="42"/>
  <c r="D700" i="42"/>
  <c r="B700" i="42" s="1"/>
  <c r="D701" i="42" s="1"/>
  <c r="D702" i="42" s="1"/>
  <c r="D605" i="42"/>
  <c r="B605" i="42" s="1"/>
  <c r="D606" i="42" s="1"/>
  <c r="D607" i="42" s="1"/>
  <c r="D471" i="42"/>
  <c r="B471" i="42" s="1"/>
  <c r="D472" i="42" s="1"/>
  <c r="D366" i="42"/>
  <c r="B366" i="42" s="1"/>
  <c r="D367" i="42" s="1"/>
  <c r="D245" i="42"/>
  <c r="D246" i="42" s="1"/>
  <c r="D186" i="42"/>
  <c r="D187" i="42" s="1"/>
  <c r="D266" i="42"/>
  <c r="D569" i="42"/>
  <c r="D570" i="42" s="1"/>
  <c r="D567" i="42"/>
  <c r="D672" i="42"/>
  <c r="D673" i="42" s="1"/>
  <c r="D300" i="42"/>
  <c r="D301" i="42" s="1"/>
  <c r="D425" i="42"/>
  <c r="D609" i="42"/>
  <c r="D610" i="42" s="1"/>
  <c r="D44" i="42"/>
  <c r="B721" i="42"/>
  <c r="D722" i="42" s="1"/>
  <c r="D628" i="42"/>
  <c r="D198" i="41"/>
  <c r="D199" i="41" s="1"/>
  <c r="B11" i="41" s="1"/>
  <c r="D195" i="41"/>
  <c r="D700" i="40"/>
  <c r="B700" i="40" s="1"/>
  <c r="D701" i="40" s="1"/>
  <c r="D702" i="40" s="1"/>
  <c r="B163" i="29" s="1"/>
  <c r="D668" i="40"/>
  <c r="B668" i="40" s="1"/>
  <c r="D669" i="40" s="1"/>
  <c r="D670" i="40" s="1"/>
  <c r="D565" i="40"/>
  <c r="B565" i="40" s="1"/>
  <c r="D566" i="40" s="1"/>
  <c r="D569" i="40" s="1"/>
  <c r="D570" i="40" s="1"/>
  <c r="D425" i="40"/>
  <c r="D426" i="40" s="1"/>
  <c r="D367" i="40"/>
  <c r="D300" i="40"/>
  <c r="D301" i="40" s="1"/>
  <c r="D185" i="40"/>
  <c r="B185" i="40" s="1"/>
  <c r="D186" i="40" s="1"/>
  <c r="D187" i="40" s="1"/>
  <c r="B72" i="29" s="1"/>
  <c r="D130" i="40"/>
  <c r="D131" i="40" s="1"/>
  <c r="D43" i="40"/>
  <c r="B43" i="40" s="1"/>
  <c r="D44" i="40" s="1"/>
  <c r="D628" i="40"/>
  <c r="D368" i="40"/>
  <c r="D370" i="40"/>
  <c r="D371" i="40" s="1"/>
  <c r="B99" i="29" s="1"/>
  <c r="D472" i="40"/>
  <c r="D246" i="40"/>
  <c r="D248" i="40"/>
  <c r="D249" i="40" s="1"/>
  <c r="B81" i="29" s="1"/>
  <c r="D609" i="40"/>
  <c r="D610" i="40" s="1"/>
  <c r="B144" i="29" s="1"/>
  <c r="D606" i="40"/>
  <c r="D607" i="40" s="1"/>
  <c r="D588" i="40"/>
  <c r="D589" i="40" s="1"/>
  <c r="D266" i="40"/>
  <c r="B721" i="40"/>
  <c r="D722" i="40" s="1"/>
  <c r="D84" i="39"/>
  <c r="D85" i="39" s="1"/>
  <c r="D133" i="39"/>
  <c r="D134" i="39" s="1"/>
  <c r="D195" i="39"/>
  <c r="D245" i="38"/>
  <c r="D246" i="38" s="1"/>
  <c r="D227" i="38"/>
  <c r="D228" i="38" s="1"/>
  <c r="D344" i="38"/>
  <c r="D345" i="38" s="1"/>
  <c r="D627" i="38"/>
  <c r="D721" i="38"/>
  <c r="B721" i="38" s="1"/>
  <c r="D722" i="38" s="1"/>
  <c r="D725" i="38" s="1"/>
  <c r="D726" i="38" s="1"/>
  <c r="B171" i="29" s="1"/>
  <c r="D701" i="38"/>
  <c r="D702" i="38" s="1"/>
  <c r="B162" i="29" s="1"/>
  <c r="D669" i="38"/>
  <c r="D670" i="38" s="1"/>
  <c r="D606" i="38"/>
  <c r="D607" i="38" s="1"/>
  <c r="D565" i="38"/>
  <c r="B565" i="38" s="1"/>
  <c r="D566" i="38" s="1"/>
  <c r="D525" i="38"/>
  <c r="B525" i="38" s="1"/>
  <c r="D472" i="38"/>
  <c r="D424" i="38"/>
  <c r="B424" i="38" s="1"/>
  <c r="D425" i="38" s="1"/>
  <c r="D367" i="38"/>
  <c r="D368" i="38" s="1"/>
  <c r="D129" i="38"/>
  <c r="D44" i="38"/>
  <c r="D47" i="38" s="1"/>
  <c r="D48" i="38" s="1"/>
  <c r="B53" i="29" s="1"/>
  <c r="D266" i="38"/>
  <c r="D588" i="38"/>
  <c r="D589" i="38" s="1"/>
  <c r="D198" i="39" l="1"/>
  <c r="D199" i="39" s="1"/>
  <c r="B11" i="39" s="1"/>
  <c r="D303" i="40"/>
  <c r="D304" i="40" s="1"/>
  <c r="B90" i="29" s="1"/>
  <c r="D248" i="38"/>
  <c r="D249" i="38" s="1"/>
  <c r="B80" i="29" s="1"/>
  <c r="D428" i="38"/>
  <c r="D429" i="38" s="1"/>
  <c r="B107" i="29" s="1"/>
  <c r="D426" i="38"/>
  <c r="D569" i="38"/>
  <c r="D570" i="38" s="1"/>
  <c r="B134" i="29" s="1"/>
  <c r="D567" i="38"/>
  <c r="D475" i="38"/>
  <c r="D476" i="38" s="1"/>
  <c r="B116" i="29" s="1"/>
  <c r="D473" i="38"/>
  <c r="D672" i="38"/>
  <c r="D673" i="38" s="1"/>
  <c r="B152" i="29" s="1"/>
  <c r="D723" i="38"/>
  <c r="B129" i="38"/>
  <c r="D130" i="38" s="1"/>
  <c r="D131" i="38" s="1"/>
  <c r="B62" i="29" s="1"/>
  <c r="D609" i="38"/>
  <c r="D610" i="38" s="1"/>
  <c r="B143" i="29" s="1"/>
  <c r="D370" i="38"/>
  <c r="D371" i="38" s="1"/>
  <c r="B98" i="29" s="1"/>
  <c r="D303" i="38"/>
  <c r="D304" i="38" s="1"/>
  <c r="B89" i="29" s="1"/>
  <c r="D186" i="38"/>
  <c r="D187" i="38" s="1"/>
  <c r="B71" i="29" s="1"/>
  <c r="D473" i="42"/>
  <c r="D475" i="42"/>
  <c r="D476" i="42" s="1"/>
  <c r="D368" i="42"/>
  <c r="D370" i="42"/>
  <c r="D371" i="42" s="1"/>
  <c r="D728" i="42"/>
  <c r="D248" i="42"/>
  <c r="D249" i="42" s="1"/>
  <c r="D725" i="42"/>
  <c r="D723" i="42"/>
  <c r="D47" i="42"/>
  <c r="D48" i="42" s="1"/>
  <c r="D45" i="42"/>
  <c r="D428" i="42"/>
  <c r="D429" i="42" s="1"/>
  <c r="D426" i="42"/>
  <c r="D303" i="42"/>
  <c r="D304" i="42"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80" i="29" l="1"/>
  <c r="D729" i="38"/>
  <c r="D730" i="38" s="1"/>
  <c r="D729" i="42"/>
  <c r="D730" i="42" s="1"/>
  <c r="B12" i="42" s="1"/>
  <c r="D726" i="42"/>
  <c r="D726" i="40"/>
  <c r="D729" i="40"/>
  <c r="D730" i="40" s="1"/>
  <c r="B12" i="40" l="1"/>
  <c r="B36" i="29"/>
  <c r="B26" i="29"/>
  <c r="B35" i="29"/>
  <c r="B25" i="29"/>
  <c r="C658" i="36"/>
  <c r="C647" i="36"/>
  <c r="C509" i="36"/>
  <c r="C275" i="36"/>
  <c r="C230" i="36"/>
  <c r="C210" i="36"/>
  <c r="C166" i="36"/>
  <c r="C170" i="36"/>
  <c r="C154" i="36"/>
  <c r="C150" i="36"/>
  <c r="C143" i="36"/>
  <c r="C86" i="36"/>
  <c r="C81" i="36"/>
  <c r="C66" i="36"/>
  <c r="C508" i="36"/>
  <c r="C327" i="36"/>
  <c r="C234" i="36"/>
  <c r="C139" i="36"/>
  <c r="C452" i="36"/>
  <c r="C279" i="36"/>
  <c r="C278" i="36"/>
  <c r="C152" i="36"/>
  <c r="C73" i="36"/>
  <c r="C70" i="36"/>
  <c r="C69" i="36"/>
  <c r="C624" i="36"/>
  <c r="C599" i="36"/>
  <c r="C585" i="36"/>
  <c r="C581" i="36"/>
  <c r="C554" i="36"/>
  <c r="C553" i="36"/>
  <c r="C552" i="36"/>
  <c r="C513" i="36"/>
  <c r="C512" i="36"/>
  <c r="C511" i="36"/>
  <c r="C458" i="36"/>
  <c r="C457" i="36"/>
  <c r="C456" i="36"/>
  <c r="C409" i="36"/>
  <c r="C408" i="36"/>
  <c r="C407" i="36"/>
  <c r="C354" i="36"/>
  <c r="C353" i="36"/>
  <c r="C339" i="36"/>
  <c r="C338" i="36"/>
  <c r="C337" i="36"/>
  <c r="C284" i="36"/>
  <c r="C283" i="36"/>
  <c r="C282" i="36"/>
  <c r="C276" i="36"/>
  <c r="C221" i="36"/>
  <c r="C220" i="36"/>
  <c r="C219" i="36"/>
  <c r="C198" i="36"/>
  <c r="C160" i="36"/>
  <c r="C159" i="36"/>
  <c r="C158" i="36"/>
  <c r="C79" i="36"/>
  <c r="C78" i="36"/>
  <c r="C77" i="36"/>
  <c r="C72" i="36"/>
  <c r="C36" i="36"/>
  <c r="D185" i="36" l="1"/>
  <c r="D186" i="36" s="1"/>
  <c r="B70" i="29" s="1"/>
  <c r="D26" i="36"/>
  <c r="D27" i="36" s="1"/>
  <c r="C95" i="36" l="1"/>
  <c r="C94" i="36"/>
  <c r="C93" i="36"/>
  <c r="C90" i="36"/>
  <c r="C102" i="36"/>
  <c r="C114" i="36"/>
  <c r="C106" i="36"/>
  <c r="C515" i="36" l="1"/>
  <c r="D525" i="36" s="1"/>
  <c r="D526" i="36" s="1"/>
  <c r="B124" i="29" s="1"/>
  <c r="C34" i="36"/>
  <c r="D721" i="36" l="1"/>
  <c r="C711" i="36"/>
  <c r="D714" i="36" s="1"/>
  <c r="D715" i="36" s="1"/>
  <c r="D722" i="36" l="1"/>
  <c r="D724" i="36"/>
  <c r="C549" i="36"/>
  <c r="D565" i="36" s="1"/>
  <c r="C539" i="36"/>
  <c r="D541" i="36" s="1"/>
  <c r="D542" i="36" s="1"/>
  <c r="A573" i="36"/>
  <c r="C582" i="36"/>
  <c r="C584" i="36"/>
  <c r="C592" i="36"/>
  <c r="C595" i="36"/>
  <c r="D605" i="36" l="1"/>
  <c r="D606" i="36" s="1"/>
  <c r="D725" i="36"/>
  <c r="B170" i="29" s="1"/>
  <c r="D587" i="36"/>
  <c r="D588" i="36" s="1"/>
  <c r="D608" i="36"/>
  <c r="D609" i="36" s="1"/>
  <c r="B142" i="29" s="1"/>
  <c r="D568" i="36"/>
  <c r="D569" i="36" s="1"/>
  <c r="B133" i="29" s="1"/>
  <c r="D566" i="36"/>
  <c r="C406" i="36"/>
  <c r="C336" i="36"/>
  <c r="C330" i="36"/>
  <c r="C218" i="36"/>
  <c r="C217" i="36"/>
  <c r="C215" i="36"/>
  <c r="C101" i="36"/>
  <c r="C80" i="36"/>
  <c r="C35" i="36"/>
  <c r="D44" i="36" s="1"/>
  <c r="C687" i="36"/>
  <c r="D700" i="36" s="1"/>
  <c r="D701" i="36" s="1"/>
  <c r="B161" i="29" s="1"/>
  <c r="D47" i="36" l="1"/>
  <c r="D45" i="36"/>
  <c r="C625" i="36"/>
  <c r="D48" i="36" l="1"/>
  <c r="B52" i="29" s="1"/>
  <c r="C461" i="36"/>
  <c r="C401" i="36"/>
  <c r="C399" i="36"/>
  <c r="C395" i="36"/>
  <c r="C349" i="36"/>
  <c r="C325" i="36"/>
  <c r="D343" i="36" s="1"/>
  <c r="D344" i="36" s="1"/>
  <c r="C288" i="36"/>
  <c r="C273" i="36"/>
  <c r="C225" i="36"/>
  <c r="D226" i="36" s="1"/>
  <c r="D227" i="36" s="1"/>
  <c r="C108" i="36"/>
  <c r="B10" i="37"/>
  <c r="B9" i="37"/>
  <c r="B8" i="37"/>
  <c r="C656" i="36" l="1"/>
  <c r="C643" i="36"/>
  <c r="D649" i="36" s="1"/>
  <c r="D650" i="36" s="1"/>
  <c r="C631" i="36"/>
  <c r="D638" i="36" s="1"/>
  <c r="D639" i="36" s="1"/>
  <c r="C621" i="36"/>
  <c r="D626" i="36" s="1"/>
  <c r="C454" i="36"/>
  <c r="C442" i="36"/>
  <c r="D444" i="36" s="1"/>
  <c r="C398" i="36"/>
  <c r="D424" i="36" s="1"/>
  <c r="D425" i="36" s="1"/>
  <c r="C386" i="36"/>
  <c r="C348" i="36"/>
  <c r="C274" i="36"/>
  <c r="D299" i="36" s="1"/>
  <c r="D300" i="36" s="1"/>
  <c r="C262" i="36"/>
  <c r="D264" i="36" s="1"/>
  <c r="C232" i="36"/>
  <c r="D244" i="36" s="1"/>
  <c r="D245" i="36" s="1"/>
  <c r="C200" i="36"/>
  <c r="D202" i="36" s="1"/>
  <c r="C317" i="36"/>
  <c r="D319" i="36" s="1"/>
  <c r="D627" i="36" l="1"/>
  <c r="D445" i="36"/>
  <c r="D320" i="36"/>
  <c r="D265" i="36"/>
  <c r="D302" i="36"/>
  <c r="D303" i="36" s="1"/>
  <c r="B88" i="29" s="1"/>
  <c r="D247" i="36"/>
  <c r="D203" i="36"/>
  <c r="D248"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6" i="36"/>
  <c r="C664" i="36"/>
  <c r="D668" i="36" s="1"/>
  <c r="A612" i="36"/>
  <c r="C451" i="36"/>
  <c r="D471" i="36" s="1"/>
  <c r="A431" i="36"/>
  <c r="C382" i="36"/>
  <c r="D389" i="36" s="1"/>
  <c r="A373" i="36"/>
  <c r="C350" i="36"/>
  <c r="D366" i="36" s="1"/>
  <c r="A306" i="36"/>
  <c r="A251" i="36"/>
  <c r="A189" i="36"/>
  <c r="C62" i="36"/>
  <c r="D130" i="36" s="1"/>
  <c r="D131" i="36" s="1"/>
  <c r="B61" i="29" s="1"/>
  <c r="A51" i="36"/>
  <c r="A16" i="36"/>
  <c r="D23" i="37" l="1"/>
  <c r="D669" i="36"/>
  <c r="D671" i="36"/>
  <c r="D472" i="36"/>
  <c r="D474" i="36"/>
  <c r="D475" i="36" s="1"/>
  <c r="B115" i="29" s="1"/>
  <c r="D427" i="36"/>
  <c r="D428" i="36" s="1"/>
  <c r="B106" i="29" s="1"/>
  <c r="D390" i="36"/>
  <c r="D367" i="36"/>
  <c r="D369" i="36"/>
  <c r="D161" i="37"/>
  <c r="D162" i="37" s="1"/>
  <c r="D133" i="37"/>
  <c r="D134" i="37" s="1"/>
  <c r="D149" i="37"/>
  <c r="D150" i="37" s="1"/>
  <c r="D118" i="37"/>
  <c r="D119" i="37" s="1"/>
  <c r="D102" i="37"/>
  <c r="D103" i="37" s="1"/>
  <c r="D84" i="37"/>
  <c r="D85" i="37" s="1"/>
  <c r="D63" i="37"/>
  <c r="D64" i="37" s="1"/>
  <c r="D195" i="37"/>
  <c r="D198" i="37" l="1"/>
  <c r="D199" i="37" s="1"/>
  <c r="D672" i="36"/>
  <c r="B151" i="29" s="1"/>
  <c r="D728" i="36"/>
  <c r="D729" i="36" s="1"/>
  <c r="D370"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<sst xmlns="http://schemas.openxmlformats.org/spreadsheetml/2006/main" count="5378" uniqueCount="643">
  <si>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</si>
  <si>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</si>
  <si>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</si>
  <si>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</si>
  <si>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</si>
  <si>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</si>
  <si>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</si>
  <si>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</si>
  <si>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</si>
  <si>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</si>
  <si>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</si>
  <si>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</si>
  <si>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</si>
  <si>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</si>
  <si>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</si>
  <si>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</si>
  <si>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</si>
  <si>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</si>
  <si>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</si>
  <si>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</si>
  <si>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</si>
  <si>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</si>
  <si>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</si>
  <si>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</si>
  <si>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</si>
  <si>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</si>
  <si>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</si>
  <si>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</si>
  <si>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</si>
  <si>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</si>
  <si>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</si>
  <si>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</si>
  <si>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</si>
  <si>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</si>
  <si>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</si>
  <si>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</si>
  <si>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</si>
  <si>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</si>
  <si>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</si>
  <si>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</si>
  <si>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</si>
  <si>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</si>
  <si>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</si>
  <si>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</si>
  <si>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</si>
  <si>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</si>
  <si>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</si>
  <si>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</si>
  <si>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</si>
  <si>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</si>
  <si>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</si>
  <si>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</si>
  <si>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</si>
  <si>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</si>
  <si>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</si>
  <si>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</si>
  <si>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</si>
  <si>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</si>
  <si>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</si>
  <si>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</si>
  <si>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</si>
  <si>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</si>
  <si>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</si>
  <si>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</si>
  <si>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</si>
  <si>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</si>
  <si>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</si>
  <si>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</si>
  <si>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</si>
  <si>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</si>
  <si>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</si>
  <si>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</si>
  <si>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</si>
  <si>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</si>
  <si>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</si>
  <si>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</si>
  <si>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</si>
  <si>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</si>
  <si>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</si>
  <si>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</si>
  <si>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</si>
  <si>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</si>
  <si>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</si>
  <si>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</si>
  <si>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</si>
  <si>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</si>
  <si>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</si>
  <si>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</si>
  <si>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</si>
  <si>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</si>
  <si>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</si>
  <si>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</si>
  <si>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</si>
  <si>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</si>
  <si>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</si>
  <si>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</si>
  <si>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</si>
  <si>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</si>
  <si>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</si>
  <si>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</si>
  <si>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</si>
  <si>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</si>
  <si>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</si>
  <si>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</si>
  <si>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</si>
  <si>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</si>
  <si>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</si>
  <si>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</si>
  <si>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</si>
  <si>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</si>
  <si>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</si>
  <si>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</si>
  <si>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</si>
  <si>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</si>
  <si>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</si>
  <si>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</si>
  <si>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</si>
  <si>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</si>
  <si>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</si>
  <si>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</si>
  <si>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</si>
  <si>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</si>
  <si>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</si>
  <si>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</si>
  <si>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</si>
  <si>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</si>
  <si>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</si>
  <si>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</si>
  <si>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</si>
  <si>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</si>
  <si>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</si>
  <si>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</si>
  <si>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</si>
  <si>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</si>
  <si>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</si>
  <si>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</si>
  <si>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</si>
  <si>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</si>
  <si>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</si>
  <si>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</si>
  <si>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</si>
  <si>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</si>
  <si>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</si>
  <si>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</si>
  <si>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</si>
  <si>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</si>
  <si>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</si>
  <si>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</si>
  <si>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</si>
  <si>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</si>
  <si>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</si>
  <si>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</si>
  <si>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</si>
  <si>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</si>
  <si>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</si>
  <si>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</si>
  <si>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</si>
  <si>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</si>
  <si>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</si>
  <si>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</si>
  <si>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</si>
  <si>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</si>
  <si>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</si>
  <si>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</si>
  <si>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</si>
  <si>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</si>
  <si>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</si>
  <si>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</si>
  <si>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</si>
  <si>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</si>
  <si>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</si>
  <si>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</si>
  <si>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</si>
  <si>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</si>
  <si>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</si>
  <si>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</si>
  <si>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</si>
  <si>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</si>
  <si>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</si>
  <si>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</si>
  <si>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</si>
  <si>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</si>
  <si>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</si>
  <si>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</si>
  <si>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</si>
  <si>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</si>
  <si>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</si>
  <si>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</si>
  <si>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</si>
  <si>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</si>
  <si>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</si>
  <si>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</si>
  <si>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</si>
  <si>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</si>
  <si>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</si>
  <si>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</si>
  <si>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</si>
  <si>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</si>
  <si>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</si>
  <si>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</si>
  <si>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</si>
  <si>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</si>
  <si>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</si>
  <si>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</si>
  <si>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</si>
  <si>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</si>
  <si>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</si>
  <si>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</si>
  <si>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</si>
  <si>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</si>
  <si>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</si>
  <si>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</si>
  <si>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</si>
  <si>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</si>
  <si>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</si>
  <si>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</si>
  <si>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</si>
  <si>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</si>
  <si>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</si>
  <si>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</si>
  <si>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</si>
  <si>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</si>
  <si>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</si>
  <si>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</si>
  <si>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</si>
  <si>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</si>
  <si>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</si>
  <si>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</si>
  <si>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</si>
  <si>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</si>
  <si>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</si>
  <si>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</si>
  <si>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</si>
  <si>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</si>
  <si>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</si>
  <si>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</si>
  <si>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</si>
  <si>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</si>
  <si>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</si>
  <si>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</si>
  <si>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</si>
  <si>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</si>
  <si>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</si>
  <si>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</si>
  <si>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</si>
  <si>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</si>
  <si>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</si>
  <si>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</si>
  <si>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</si>
  <si>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</si>
  <si>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</si>
  <si>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</si>
  <si>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</si>
  <si>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</si>
  <si>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</si>
  <si>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</si>
  <si>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</si>
  <si>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</si>
  <si>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</si>
  <si>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</si>
  <si>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</si>
  <si>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</si>
  <si>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</si>
  <si>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</si>
  <si>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</si>
  <si>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</si>
  <si>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</si>
  <si>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</si>
  <si>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</si>
  <si>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</si>
  <si>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</si>
  <si>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</si>
  <si>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</si>
  <si>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</si>
  <si>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</si>
  <si>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</si>
  <si>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</si>
  <si>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</si>
  <si>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</si>
  <si>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</si>
  <si>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</si>
  <si>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</si>
  <si>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</si>
  <si>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</si>
  <si>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</si>
  <si>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</si>
  <si>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</si>
  <si>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</si>
  <si>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</si>
  <si>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</si>
  <si>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</si>
  <si>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</si>
  <si>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</si>
  <si>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</si>
  <si>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</si>
  <si>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</si>
  <si>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</si>
  <si>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</si>
  <si>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</si>
  <si>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</si>
  <si>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</si>
  <si>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</si>
  <si>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</si>
  <si>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</si>
  <si>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</si>
  <si>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</si>
  <si>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</si>
  <si>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</si>
  <si>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</si>
  <si>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</si>
  <si>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</si>
  <si>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</si>
  <si>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</si>
  <si>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</si>
  <si>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</si>
  <si>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</si>
  <si>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</si>
  <si>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</si>
  <si>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</si>
  <si>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</si>
  <si>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</si>
  <si>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</si>
  <si>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</si>
  <si>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</si>
  <si>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</si>
  <si>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</si>
  <si>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</si>
  <si>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</si>
  <si>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</si>
  <si>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</si>
  <si>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</si>
  <si>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</si>
  <si>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</si>
  <si>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</si>
  <si>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</si>
  <si>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</si>
  <si>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</si>
  <si>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</si>
  <si>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</si>
  <si>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</si>
  <si>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</si>
  <si>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</si>
  <si>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</si>
  <si>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</si>
  <si>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</si>
  <si>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</si>
  <si>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</si>
  <si>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</si>
  <si>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</si>
  <si>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</si>
  <si>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</si>
  <si>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</si>
  <si>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</si>
  <si>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</si>
  <si>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</si>
  <si>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</si>
  <si>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</si>
  <si>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</si>
  <si>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</si>
  <si>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</si>
  <si>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</si>
  <si>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</si>
  <si>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</si>
  <si>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</si>
  <si>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</si>
  <si>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</si>
  <si>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</si>
  <si>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</si>
  <si>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</si>
  <si>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</si>
  <si>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</si>
  <si>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</si>
  <si>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</si>
  <si>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</si>
  <si>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</si>
  <si>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</si>
  <si>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</si>
  <si>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</si>
  <si>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</si>
  <si>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</si>
  <si>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</si>
  <si>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</si>
  <si>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</si>
  <si>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</si>
  <si>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</si>
  <si>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 xml:space="preserve">Respect de la tenues de de de travail  des marchandise  et des intérimaires </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</si>
  <si>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</si>
  <si>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</si>
  <si>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</si>
  <si>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</si>
  <si>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</si>
  <si>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</si>
  <si>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</si>
  <si>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</si>
  <si>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</si>
  <si>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</si>
  <si>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</si>
  <si>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</si>
  <si>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</si>
  <si>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</si>
  <si>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</si>
  <si>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</si>
  <si>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</si>
  <si>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</si>
  <si>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</si>
  <si>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</si>
  <si>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</si>
  <si>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</si>
  <si>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</si>
  <si>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</si>
  <si>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</si>
  <si>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</si>
  <si>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</si>
  <si>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</si>
  <si>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</si>
  <si>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</si>
  <si>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</si>
  <si>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</si>
  <si>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</si>
  <si>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</si>
  <si>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</si>
  <si>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</si>
  <si>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</si>
  <si>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</si>
  <si>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</si>
  <si>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</si>
  <si>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</si>
  <si>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</si>
  <si>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</si>
  <si>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</si>
  <si>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</si>
  <si>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</si>
  <si>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</si>
  <si>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</si>
  <si>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</si>
  <si>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</si>
  <si>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</si>
  <si>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</si>
  <si>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</si>
  <si>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</si>
  <si>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</si>
  <si>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</si>
  <si>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</si>
  <si>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</si>
  <si>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</si>
  <si>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</si>
  <si>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</si>
  <si>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</si>
  <si>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</si>
  <si>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</si>
  <si>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</si>
  <si>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</si>
  <si>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</si>
  <si>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</si>
  <si>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</si>
  <si>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</si>
  <si>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</si>
  <si>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</si>
  <si>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</si>
  <si>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</si>
  <si>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</si>
  <si>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</si>
  <si>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</si>
  <si>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</si>
  <si>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</si>
  <si>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</si>
  <si>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</si>
  <si>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</si>
  <si>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</si>
  <si>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</si>
  <si>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</si>
  <si>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</si>
  <si>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</si>
  <si>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</si>
  <si>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</si>
  <si>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Mme Meriam CHOUCHENE</t>
  </si>
  <si>
    <t>Directeur magasin &amp; chefs rayons</t>
  </si>
  <si>
    <t>Absence de poissonnier. Tous les opérateurs de la PFT interviennent à ce niveau. Aucune mesure préventive concernant le lavage des mains ou la protection de tenues de travail n'a été prise en compte.</t>
  </si>
  <si>
    <t>Avertir les services concernés sur cet écart.
Respecter les règles d'hygiène en cas de polyvalence.</t>
  </si>
  <si>
    <t>Respecter le code couleur par secteur d'activité.</t>
  </si>
  <si>
    <t>Ecaillement de la peinture murale du stand.</t>
  </si>
  <si>
    <t>Développement de moisissures sur le mur adjacent à l'étal.</t>
  </si>
  <si>
    <t>Renforcer le nettoyage et désinfection de cet élément.</t>
  </si>
  <si>
    <t>La vitre du meuble surgelé est brisée.</t>
  </si>
  <si>
    <t>Remplacer la vitre brisée.</t>
  </si>
  <si>
    <t xml:space="preserve">Non disponibilité du référentiel qualité 2019. </t>
  </si>
  <si>
    <t>Mise à disposition le jour de l'audit.</t>
  </si>
  <si>
    <t>Fournir des égouttoirs.</t>
  </si>
  <si>
    <t>La quantité des parages de viandes rouges ne fait pas objet de traçabilité.</t>
  </si>
  <si>
    <t>Absence de boucher. L'opératrice du traiteur assurait les opérations à ce niveau.</t>
  </si>
  <si>
    <t>Absence de papier essuie-mains.</t>
  </si>
  <si>
    <t>Fournir du papier essuie-mains.</t>
  </si>
  <si>
    <t>Fournir les produits d'entretien référencés UHD.</t>
  </si>
  <si>
    <t>Fournir des gants.</t>
  </si>
  <si>
    <t>Non disponibilité de gants jetables.</t>
  </si>
  <si>
    <t>Absence de thermomètre à sonde.</t>
  </si>
  <si>
    <t>Fournir un thermomètre à sonde.</t>
  </si>
  <si>
    <t>Etat de propreté du trancheur insatisfaisant.</t>
  </si>
  <si>
    <t>Etat de propreté des meubles froids insatisfaisant. Présence de souillures dans les jointures.</t>
  </si>
  <si>
    <t>T° laboratoire 10°C</t>
  </si>
  <si>
    <t>Maintenir la benne à ordure dans le local prévu pour cet effet.
Indiquer les horaires de sortie des déchets .</t>
  </si>
  <si>
    <t>Prévoir les produits d'entretien  nécessaires et assurer le nettoyage et désinfection de l'équipement.</t>
  </si>
  <si>
    <t>Absence de savon liquide et papier essuie-mains.</t>
  </si>
  <si>
    <t>Fournir du savon liquide et papier essuie-mains à ce niveau.</t>
  </si>
  <si>
    <t>Raboter et nettoyer le billot.</t>
  </si>
  <si>
    <t>Stockage d'un paquet de Taberner entamé et d'un paquet de boyaux dans une armoire au niveau du terminal de cuisson.</t>
  </si>
  <si>
    <t>Le DEIV de la pâtisserie est non fonctionnel.</t>
  </si>
  <si>
    <t>Réparer le DEIV.</t>
  </si>
  <si>
    <t>Les portes étiquettes du meuble froid sont abimés.</t>
  </si>
  <si>
    <t>Remplacer les portes étiquettes abimés.</t>
  </si>
  <si>
    <t>Ecaillement et oxydation des paniers métalliques.</t>
  </si>
  <si>
    <t>Repeindre les paniers métalliques.</t>
  </si>
  <si>
    <t xml:space="preserve">Entreposage d'un couteau de couleur verte dans l'armoire UV de la poissonnerie. 
</t>
  </si>
  <si>
    <t>Mise à disposition le jour de l'audit</t>
  </si>
  <si>
    <t>Etat de fraicheur insatisfaisant des aubergines.</t>
  </si>
  <si>
    <t>Renforcer le triage des légumes exposés.</t>
  </si>
  <si>
    <t>Aménager l'emplacement des chambres froides.</t>
  </si>
  <si>
    <t xml:space="preserve">Ecarter cette opération de la boucherie.
Identifier les chariots par catégorie d'aliment. Prévoir des chariots spécifiques destinés à cet effet. </t>
  </si>
  <si>
    <t>Stagnation d'eau dans la chambre froide poissonnerie.</t>
  </si>
  <si>
    <t>Revoir le système de drainage des eaux de dégivrage à ce niveau.</t>
  </si>
  <si>
    <t>Présence de trace de fuite au plafond du bureau du responsable réception.</t>
  </si>
  <si>
    <t>Réparer la fuite.</t>
  </si>
  <si>
    <t>La porte de sortie du local déchet manque d'étanchéité.</t>
  </si>
  <si>
    <t>Renforcer l'étanchéité de la porte.</t>
  </si>
  <si>
    <t>Ecaillement de la peinture au plafond de la  réserve. Présence de trace de fuite.</t>
  </si>
  <si>
    <t>Repeindre le plafond et voir l'origine de la fuite.</t>
  </si>
  <si>
    <t>Le meuble d'exposition à température ambiante est partiellement protégé.</t>
  </si>
  <si>
    <t>Protéger la totalité du meuble d'exposition.</t>
  </si>
  <si>
    <t>Mêmes opérateurs pour les rayons fromages/charcuterie, traiteur</t>
  </si>
  <si>
    <t>Respecter l'affectation du personnel pour prévenir les croisement des flux</t>
  </si>
  <si>
    <t>Absence de meuble froid.</t>
  </si>
  <si>
    <t>Etat de propreté insatisfaisant du hachoir à viande.</t>
  </si>
  <si>
    <t>Exposition des abats sans égouttoirs. Les produits baignaient dans l'exsudat.</t>
  </si>
  <si>
    <t xml:space="preserve">Le local déchets de la boucherie est mis hors usage. La benne à ordure est entreposée au niveau de la plonge.
Egalement, le local est muni d'un seul accès. </t>
  </si>
  <si>
    <t>Absence de laboratoire</t>
  </si>
  <si>
    <t>L'emplacement actuel des chambres froides boucherie et volaillerie (éloignées du laboratoire) empêche le respect de la marche en avant.</t>
  </si>
  <si>
    <t>Repeindre les mures du stand.</t>
  </si>
  <si>
    <t>Le billot destiné à la découpe des fruits est fortement fissuré; des souillures sont incrustées aux crevasses.</t>
  </si>
  <si>
    <t>L'état de propreté des armoires de stockage des emballages est insatisfaisant.</t>
  </si>
  <si>
    <t>Renforcer le nettoyage de ces équipements.</t>
  </si>
  <si>
    <t>Prévoir les produits d'entretien nécessaires et assurer le nettoyage et désinfection des meubles froids.</t>
  </si>
  <si>
    <t>Non disponibilité de produits (nettoyant désinfectant) référencés UHD 'Agrinet</t>
  </si>
  <si>
    <t>Assurer la conservation de ces produits au laboratoire boucherie.
Prévoir un élément dédié pour cet effet.</t>
  </si>
  <si>
    <t>Il y'a risque de rupture de la chaine froide lors du transfert des produits de la chambre froide vers le laboratoire et/ou au stand d'exposition vu l'emplacement actuel des chambres froides.</t>
  </si>
  <si>
    <t>Le filmage des barquettes des produits de mer surgelés est réalisé au niveau du laboratoire boucherie. Il y'a risque de contamination croisée 'Allergène'.
Le transfert des produits de la chambre froide vers les meubles d'exposition est effectué via un caddy client. Egalement, cet équipement est utilisé pour le transfert de différentes autres denrées. Il y'a risque de contamination croisée lors du transbordement.</t>
  </si>
  <si>
    <t>Mentionner les quantités de viandes issues des parages dans la traçabilité de fabrication.</t>
  </si>
  <si>
    <t>Non disponibilité de produits (nettoyant désinfectant) référencés UHD 'Agrinet'</t>
  </si>
  <si>
    <t>Certains poissons sont identifiés uniquement en langue française.</t>
  </si>
  <si>
    <t>Identifier les poissons en 2 langues.</t>
  </si>
  <si>
    <t>UHD Béni Khalled</t>
  </si>
  <si>
    <t>les certificats de salubrité des poissons pour la date du 23/03/19 étaient absents.</t>
  </si>
  <si>
    <t>Veuillez garder les certificats de salubrité de tous les produits pendant 6 mois.</t>
  </si>
  <si>
    <t>0</t>
  </si>
  <si>
    <t>Renforcer le nettoyage.</t>
  </si>
  <si>
    <t>Présence de fissures excessives sur le billot destiné à la découpe des fruits.</t>
  </si>
  <si>
    <t>Absence de l'enregistrement de la décontamination des fruits pour le produit "6/8 tarte fruits" à la date du 24/03/19.</t>
  </si>
  <si>
    <t>Assurer l'enregistrement des action de décontamination des fruits et œufs.</t>
  </si>
  <si>
    <t>Le produit opéra x2 entamé le 02/03/19 et non tracé.
Le produit othélo x2 entamé le 09/03/19 et non tracé.
6/8 tarte fruits entamé le 10/03/19 et la date de fermeture n'était pas enregistré (02/04/19).</t>
  </si>
  <si>
    <t>Assurer l'enregistrement quotidien de température de la chaine du froid.</t>
  </si>
  <si>
    <t>Présence de chapelure au sol de la CF(-).</t>
  </si>
  <si>
    <t>Renforcer le nettoyage du sol.</t>
  </si>
  <si>
    <t>Absence de thermomètre à sonde. Utilisation du thermomètre du rayon charcuterie/fromage.</t>
  </si>
  <si>
    <t>Fournir un thermomètre pour chaque rayon.</t>
  </si>
  <si>
    <t>Veuillez respecter la charte vestimentaire.</t>
  </si>
  <si>
    <t>Les employés assurent le traitement et la vente au niveau de plusieurs rayons (charcuterie/fromage, traiteur, boucherie)</t>
  </si>
  <si>
    <t>Assurer la séparation des rayons et interdire la polyvalence.</t>
  </si>
  <si>
    <t>Veuillez identifier les produits entamés.</t>
  </si>
  <si>
    <t>Les employés portent des espadrilles.</t>
  </si>
  <si>
    <t>Le suivi et l'enregistrement des températures de la chaine du froid n'était pas réalisé pour le 31/03/19.</t>
  </si>
  <si>
    <t>Assurer l'enregistrement quotidien des températures de la chaine du froid.</t>
  </si>
  <si>
    <t>Veuillez maintenir les produits à une température de 3°C  à 4°C.</t>
  </si>
  <si>
    <t>Absence de papier essuie mains.</t>
  </si>
  <si>
    <t>Fournir du papier essuie mains.</t>
  </si>
  <si>
    <t>Présence d'un ravier contenant des abats dépourvu d'égouttoir.</t>
  </si>
  <si>
    <t>Fournir des égouttoir pour assurer la séparation entre les produits et leur sérosité.</t>
  </si>
  <si>
    <t>Absence du suivi et de l'enregistrement des températures à cœurs pour le mois de mars (voir photo).</t>
  </si>
  <si>
    <t>Assurer l'enregistrement des températures à cœur.</t>
  </si>
  <si>
    <t>Développement de moisissures sur le mur à coté de l'étal.
Présence de déchet alimentaire au niveau du meuble froid d'exposition des produits surgelés.</t>
  </si>
  <si>
    <t>Le balisage des produits exposés sur l'étal était seulement en français.</t>
  </si>
  <si>
    <t>Veuillez respecter les durées de vie des produits stockés.</t>
  </si>
  <si>
    <t>La fraicheur des pommes n'était pas satisfaisante.</t>
  </si>
  <si>
    <t>Renforcer le tri.</t>
  </si>
  <si>
    <t>Veuillez mettre en place des étiquettes munis de la date d'emballage et de la DLC.</t>
  </si>
  <si>
    <t>Fournir un thermomètre et assurer l'enregistrement des températures à cœur.</t>
  </si>
  <si>
    <t>Présence de tout un lot du produit "TANIT Le jardin" dont la DLC était dépassée depuis le 27/03/19.
Un paquet de café "ELLOUZE" dont la DLC était dépassée depuis le 14/03/19.</t>
  </si>
  <si>
    <t>Renforcer le contrôle des DLC des produits.</t>
  </si>
  <si>
    <t>Présence de piqure de moisissure sur les fixateurs de prix.</t>
  </si>
  <si>
    <t>Présence de cheveux, cadavre de moustiques et traces de glace dans le meuble d'exposition des glaces.</t>
  </si>
  <si>
    <t>Présence des produits "Pinguin" surgelé dont les DF, DLC et N°Lot étaient illisibles.</t>
  </si>
  <si>
    <t>Le suivi et enregistrement des températures de la chaine du froid n'étaient pas réalisés pour le 28/02/19 ainsi que la température à cœur du 29/03/19.</t>
  </si>
  <si>
    <t>Assurer l'enregistrement quotidien des températures.</t>
  </si>
  <si>
    <t>Veuillez former les employés.</t>
  </si>
  <si>
    <t>Absence de la feuille de procédure de destruction des produits.</t>
  </si>
  <si>
    <t>Veuillez afficher la feuille de procédure de destruction des produits.</t>
  </si>
  <si>
    <t>Présence de rouille à l'intérieur des casiers.</t>
  </si>
  <si>
    <t>Assurer un traitement anti rouille puis repeindre les casiers.</t>
  </si>
  <si>
    <t>Le sol était ébréché au niveau de la porte de réception.</t>
  </si>
  <si>
    <t>Assurer la réparation.</t>
  </si>
  <si>
    <t>La peinture du plafond était écaillée en raison de l'humidité.</t>
  </si>
  <si>
    <t>Le taux d'hygromètrie était de 52% &lt; 65%, correct.</t>
  </si>
  <si>
    <t>Fixer le cache moteur.</t>
  </si>
  <si>
    <t>La pédale poubelle de la poissonnerie était rompue.</t>
  </si>
  <si>
    <t>Assurer la réparation ou le remplacement.</t>
  </si>
  <si>
    <t>Le couvercle de la bouche d'égout présente au rayon poissonnerie était troué.</t>
  </si>
  <si>
    <t>Veuillez boucher ce trous.</t>
  </si>
  <si>
    <t>Absence de distributeur papier dans les sanitaires femmes.</t>
  </si>
  <si>
    <t>Installer un distributeur papier.</t>
  </si>
  <si>
    <t>Certains casiers des employés étaient rouillés à l'intérieur.</t>
  </si>
  <si>
    <t>Veuillez repeindre ces éléments.</t>
  </si>
  <si>
    <t>T affichée: 4,5°C
T mesurée: 7°C</t>
  </si>
  <si>
    <t>La température à cœur mesurée sur les produits exposés TRAD (viandes rouge et volailles) était de 7°C. Nous rappelons que la température exigée par la norme tunisienne NT 126,03 est de l'ordre de 3°C à 4°C.</t>
  </si>
  <si>
    <t>Maintenir les produits à une température de 3°C à 4°C</t>
  </si>
  <si>
    <t>Les meubles d'exposition à température ambiante n'étaient pas bien protégés.</t>
  </si>
  <si>
    <t>Absence de meuble froid d'exposition.</t>
  </si>
  <si>
    <t>Le sol était ébréché à l'entrée de la CF(-).</t>
  </si>
  <si>
    <t>Le DEIV de la pâtisserie n'était pas fonctionnel le jour de l'audit.</t>
  </si>
  <si>
    <t>Directeur magasin et chefs rayons</t>
  </si>
  <si>
    <t>Les produits préemballés était étiquetés (étiquette balance) mais dépourvus des dates d'emballage et de la DLC (voir photo).</t>
  </si>
  <si>
    <t>Le cache moteur du réfrigérateur des produits liquides était mal fixé (voir photo).</t>
  </si>
  <si>
    <t>Absence de laboratoire.</t>
  </si>
  <si>
    <t>Le respect de la marche en avant n'est pas respecté en raison de l'emplacement des CF viandes rouges et volailles (éloignés du laboratoire).</t>
  </si>
  <si>
    <t>Veuillez garder ces produits dans une température adéquate.</t>
  </si>
  <si>
    <t>Veuillez repeindre le plafond.</t>
  </si>
  <si>
    <t>Assurer le rabotage de cet élément.</t>
  </si>
  <si>
    <t>Le poids des pains n'était pas conforme.
Pain sans sel: 188g
Pain céréale: 186g</t>
  </si>
  <si>
    <t>Renforcer le contrôle du poids des pains.</t>
  </si>
  <si>
    <t>L'huile de friture était d'aspect brunâtre.</t>
  </si>
  <si>
    <t>Assurer le remplacement de l'huile de friture.</t>
  </si>
  <si>
    <t>Le produit ricotta entamé la veille de l'audit n'était pas identifié.</t>
  </si>
  <si>
    <t>Les employés assurent le traitement et la vente au niveau de plusieurs rayons ( boucherie, charcuterie/fromage, traiteur).
Le filmage des barquettes des produits de la mer surgelés est réalisé au niveau du laboratoire boucherie et le transfert des produits de la CF vers les meubles d'exposition était réalisé à l'aide d'un caddy client (remarque récurrente).</t>
  </si>
  <si>
    <t>Assurer la séparation des rayons et interdire la polyvalence.
Veuillez éviter le filmage des produits de la mer dans le laboratoire boucherie afin d'éviter le risque de contamination croisée.</t>
  </si>
  <si>
    <t>Le balisage doit être en longue française et arabe.</t>
  </si>
  <si>
    <t>Les employés assurent le traitement et la vente au niveau de plusieurs rayons (charcuterie fromage, FLEG, poissonnerie, boucherie et traiteur).</t>
  </si>
  <si>
    <t>Absence de thermomètre à sonde.
L'enregistrement de la température à cœur pour le 29/03/19 n'était pas réalisé.</t>
  </si>
  <si>
    <t>Renforcer le contrôle de l'étiquetage fournisseur.</t>
  </si>
  <si>
    <t>Présence de fuites d'eau au niveau des systèmes 3 bacs présents dans le laboratoire et rayon boucherie.</t>
  </si>
  <si>
    <t>Le meuble de stockage des emballages n'était pas propre.</t>
  </si>
  <si>
    <t>Veuillez tracer tous les produits.</t>
  </si>
  <si>
    <t>La mesure de la température à cœur du 29/03/19 n'était pas enregistrée.</t>
  </si>
  <si>
    <t>La température des produits exposés TRAD était élevée.
T viande rouge et volailles: 7°C</t>
  </si>
  <si>
    <t>Présence du produit bâtonnet de crabe dans la CF(-) DF: 16/05/17 et DLC: 16/05/19. Nous rappelons que la durée de retrait des produits surgelés dans la CF est de DLC-3 mois.</t>
  </si>
  <si>
    <t>Certains employés n'ont pas assisté à une formation en BPH.</t>
  </si>
  <si>
    <t>M Souheil DRAOUI et Mme Imen SLITI</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</si>
</sst>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
      <sz val="14"/>
      <color rgb="FFFF000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556">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165" fontId="37" fillId="0" borderId="1" xfId="0" applyNumberFormat="1" applyFont="1" applyBorder="1" applyAlignment="1" applyProtection="1">
      <alignment horizontal="left" wrapText="1"/>
      <protection locked="0"/>
    </xf>
    <xf numFmtId="166" fontId="37" fillId="0" borderId="1" xfId="0" applyNumberFormat="1" applyFont="1" applyFill="1" applyBorder="1" applyAlignment="1" applyProtection="1">
      <alignment wrapText="1"/>
      <protection locked="0"/>
    </xf>
    <xf numFmtId="165" fontId="35" fillId="2" borderId="1" xfId="0" applyNumberFormat="1" applyFont="1" applyFill="1" applyBorder="1" applyAlignment="1" applyProtection="1">
      <alignment horizontal="left" wrapText="1"/>
      <protection hidden="1"/>
    </xf>
    <xf numFmtId="0" fontId="35" fillId="0" borderId="18" xfId="1" applyFont="1" applyFill="1" applyBorder="1" applyAlignment="1" applyProtection="1">
      <alignment wrapText="1"/>
    </xf>
    <xf numFmtId="0" fontId="35" fillId="0" borderId="17" xfId="1" applyFont="1" applyFill="1" applyBorder="1" applyAlignment="1" applyProtection="1"/>
    <xf numFmtId="165" fontId="37" fillId="0" borderId="1" xfId="0" applyNumberFormat="1" applyFont="1" applyBorder="1" applyAlignment="1" applyProtection="1">
      <alignment horizontal="left" vertical="top" wrapText="1"/>
      <protection locked="0"/>
    </xf>
    <xf numFmtId="165" fontId="37" fillId="0" borderId="1" xfId="0" applyNumberFormat="1" applyFont="1" applyFill="1" applyBorder="1" applyAlignment="1" applyProtection="1">
      <alignment horizontal="left" vertical="top" wrapText="1"/>
      <protection hidden="1"/>
    </xf>
    <xf numFmtId="0" fontId="47" fillId="0" borderId="1" xfId="0" applyFont="1" applyBorder="1" applyAlignment="1" applyProtection="1">
      <alignment wrapText="1"/>
      <protection locked="0"/>
    </xf>
    <xf numFmtId="0" fontId="37" fillId="2" borderId="1" xfId="0" applyFont="1" applyFill="1" applyBorder="1" applyAlignment="1" applyProtection="1">
      <alignment horizontal="left" vertical="top" wrapText="1"/>
      <protection locked="0"/>
    </xf>
    <xf numFmtId="165" fontId="29" fillId="3" borderId="6" xfId="2" applyNumberFormat="1" applyFont="1" applyFill="1" applyBorder="1" applyAlignment="1" applyProtection="1">
      <alignment horizontal="center" vertical="center" wrapText="1"/>
    </xf>
    <xf numFmtId="10" fontId="28" fillId="8" borderId="5"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0" xfId="0" applyFont="1" applyFill="1" applyBorder="1" applyAlignment="1" applyProtection="1">
      <alignment horizont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164" fontId="36" fillId="8" borderId="0" xfId="1" applyNumberFormat="1" applyFont="1" applyFill="1" applyBorder="1" applyAlignment="1" applyProtection="1">
      <alignment horizontal="left"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36" fillId="0" borderId="9" xfId="0" applyFont="1" applyFill="1" applyBorder="1" applyAlignment="1" applyProtection="1">
      <alignment horizontal="center" vertical="center" wrapText="1"/>
      <protection hidden="1"/>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0" borderId="0"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wrapText="1"/>
      <protection locked="0"/>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3" borderId="0" xfId="0" applyFont="1" applyFill="1" applyBorder="1" applyAlignment="1" applyProtection="1">
      <alignment horizontal="left"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0.94117647058823528</c:v>
                </c:pt>
                <c:pt idx="1">
                  <c:v>0.77777777777777779</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220970016"/>
        <c:axId val="-1220975456"/>
      </c:barChart>
      <c:catAx>
        <c:axId val="-1220970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20975456"/>
        <c:crosses val="autoZero"/>
        <c:auto val="1"/>
        <c:lblAlgn val="ctr"/>
        <c:lblOffset val="100"/>
        <c:noMultiLvlLbl val="0"/>
      </c:catAx>
      <c:valAx>
        <c:axId val="-1220975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20970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0.95238095238095233</c:v>
                </c:pt>
                <c:pt idx="1">
                  <c:v>1</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996598768"/>
        <c:axId val="-996603664"/>
      </c:barChart>
      <c:catAx>
        <c:axId val="-996598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6603664"/>
        <c:crosses val="autoZero"/>
        <c:auto val="1"/>
        <c:lblAlgn val="ctr"/>
        <c:lblOffset val="100"/>
        <c:noMultiLvlLbl val="0"/>
      </c:catAx>
      <c:valAx>
        <c:axId val="-996603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6598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0.94736842105263153</c:v>
                </c:pt>
                <c:pt idx="1">
                  <c:v>0.69565217391304346</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996594960"/>
        <c:axId val="-996603120"/>
      </c:barChart>
      <c:catAx>
        <c:axId val="-996594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6603120"/>
        <c:crosses val="autoZero"/>
        <c:auto val="1"/>
        <c:lblAlgn val="ctr"/>
        <c:lblOffset val="100"/>
        <c:noMultiLvlLbl val="0"/>
      </c:catAx>
      <c:valAx>
        <c:axId val="-996603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6594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0.97222222222222221</c:v>
                </c:pt>
                <c:pt idx="1">
                  <c:v>0.92105263157894735</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996599856"/>
        <c:axId val="-996598224"/>
      </c:barChart>
      <c:catAx>
        <c:axId val="-996599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6598224"/>
        <c:crosses val="autoZero"/>
        <c:auto val="1"/>
        <c:lblAlgn val="ctr"/>
        <c:lblOffset val="100"/>
        <c:noMultiLvlLbl val="0"/>
      </c:catAx>
      <c:valAx>
        <c:axId val="-996598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6599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0.9375</c:v>
                </c:pt>
                <c:pt idx="1">
                  <c:v>0.88888888888888884</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996593872"/>
        <c:axId val="-995404624"/>
      </c:barChart>
      <c:catAx>
        <c:axId val="-996593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404624"/>
        <c:crosses val="autoZero"/>
        <c:auto val="1"/>
        <c:lblAlgn val="ctr"/>
        <c:lblOffset val="100"/>
        <c:noMultiLvlLbl val="0"/>
      </c:catAx>
      <c:valAx>
        <c:axId val="-995404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6593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995413328"/>
        <c:axId val="-995413872"/>
      </c:barChart>
      <c:catAx>
        <c:axId val="-995413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413872"/>
        <c:crosses val="autoZero"/>
        <c:auto val="1"/>
        <c:lblAlgn val="ctr"/>
        <c:lblOffset val="100"/>
        <c:noMultiLvlLbl val="0"/>
      </c:catAx>
      <c:valAx>
        <c:axId val="-995413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5413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0.92924528301886788</c:v>
                </c:pt>
                <c:pt idx="1">
                  <c:v>0.8842592592592593</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995410608"/>
        <c:axId val="-995411152"/>
      </c:barChart>
      <c:catAx>
        <c:axId val="-995410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411152"/>
        <c:crosses val="autoZero"/>
        <c:auto val="1"/>
        <c:lblAlgn val="ctr"/>
        <c:lblOffset val="100"/>
        <c:noMultiLvlLbl val="0"/>
      </c:catAx>
      <c:valAx>
        <c:axId val="-995411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5410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0.8666666666666667</c:v>
                </c:pt>
                <c:pt idx="1">
                  <c:v>0.8214285714285714</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995407344"/>
        <c:axId val="-995409520"/>
      </c:barChart>
      <c:catAx>
        <c:axId val="-995407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409520"/>
        <c:crosses val="autoZero"/>
        <c:auto val="1"/>
        <c:lblAlgn val="ctr"/>
        <c:lblOffset val="100"/>
        <c:noMultiLvlLbl val="0"/>
      </c:catAx>
      <c:valAx>
        <c:axId val="-995409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5407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0.89795597484276723</c:v>
                </c:pt>
                <c:pt idx="1">
                  <c:v>0.85284391534391535</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995398640"/>
        <c:axId val="-995408976"/>
        <c:extLst xmlns:c16r2="http://schemas.microsoft.com/office/drawing/2015/06/chart"/>
      </c:barChart>
      <c:catAx>
        <c:axId val="-99539864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408976"/>
        <c:crosses val="autoZero"/>
        <c:auto val="1"/>
        <c:lblAlgn val="ctr"/>
        <c:lblOffset val="100"/>
        <c:noMultiLvlLbl val="0"/>
      </c:catAx>
      <c:valAx>
        <c:axId val="-99540897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95398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0.90183333333333326</c:v>
                </c:pt>
                <c:pt idx="1">
                  <c:v>0.73877450980392168</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995400816"/>
        <c:axId val="-995406256"/>
        <c:extLst xmlns:c16r2="http://schemas.microsoft.com/office/drawing/2015/06/chart"/>
      </c:barChart>
      <c:catAx>
        <c:axId val="-995400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406256"/>
        <c:crosses val="autoZero"/>
        <c:auto val="1"/>
        <c:lblAlgn val="ctr"/>
        <c:lblOffset val="100"/>
        <c:noMultiLvlLbl val="0"/>
      </c:catAx>
      <c:valAx>
        <c:axId val="-995406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95400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220973824"/>
        <c:axId val="-1220976000"/>
      </c:barChart>
      <c:catAx>
        <c:axId val="-1220973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20976000"/>
        <c:crosses val="autoZero"/>
        <c:auto val="1"/>
        <c:lblAlgn val="ctr"/>
        <c:lblOffset val="100"/>
        <c:noMultiLvlLbl val="0"/>
      </c:catAx>
      <c:valAx>
        <c:axId val="-1220976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20973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0.88888888888888884</c:v>
                </c:pt>
                <c:pt idx="1">
                  <c:v>0.75609756097560976</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223568560"/>
        <c:axId val="-1223562032"/>
      </c:barChart>
      <c:catAx>
        <c:axId val="-1223568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23562032"/>
        <c:crosses val="autoZero"/>
        <c:auto val="1"/>
        <c:lblAlgn val="ctr"/>
        <c:lblOffset val="100"/>
        <c:noMultiLvlLbl val="0"/>
      </c:catAx>
      <c:valAx>
        <c:axId val="-1223562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23568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0.94285714285714284</c:v>
                </c:pt>
                <c:pt idx="1">
                  <c:v>0.85897435897435892</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226176688"/>
        <c:axId val="-1226171248"/>
      </c:barChart>
      <c:catAx>
        <c:axId val="-1226176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26171248"/>
        <c:crosses val="autoZero"/>
        <c:auto val="1"/>
        <c:lblAlgn val="ctr"/>
        <c:lblOffset val="100"/>
        <c:noMultiLvlLbl val="0"/>
      </c:catAx>
      <c:valAx>
        <c:axId val="-1226171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26176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0.65714285714285714</c:v>
                </c:pt>
                <c:pt idx="1">
                  <c:v>0.70512820512820518</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225433600"/>
        <c:axId val="-1225430336"/>
      </c:barChart>
      <c:catAx>
        <c:axId val="-1225433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25430336"/>
        <c:crosses val="autoZero"/>
        <c:auto val="1"/>
        <c:lblAlgn val="ctr"/>
        <c:lblOffset val="100"/>
        <c:noMultiLvlLbl val="0"/>
      </c:catAx>
      <c:valAx>
        <c:axId val="-1225430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25433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0.67777777777777781</c:v>
                </c:pt>
                <c:pt idx="1">
                  <c:v>0.72340425531914898</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996590608"/>
        <c:axId val="-996604752"/>
      </c:barChart>
      <c:catAx>
        <c:axId val="-996590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6604752"/>
        <c:crosses val="autoZero"/>
        <c:auto val="1"/>
        <c:lblAlgn val="ctr"/>
        <c:lblOffset val="100"/>
        <c:noMultiLvlLbl val="0"/>
      </c:catAx>
      <c:valAx>
        <c:axId val="-996604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6590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0.86842105263157898</c:v>
                </c:pt>
                <c:pt idx="1">
                  <c:v>0.83750000000000002</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996592784"/>
        <c:axId val="-996592240"/>
      </c:barChart>
      <c:catAx>
        <c:axId val="-996592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6592240"/>
        <c:crosses val="autoZero"/>
        <c:auto val="1"/>
        <c:lblAlgn val="ctr"/>
        <c:lblOffset val="100"/>
        <c:noMultiLvlLbl val="0"/>
      </c:catAx>
      <c:valAx>
        <c:axId val="-996592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6592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0.94</c:v>
                </c:pt>
                <c:pt idx="1">
                  <c:v>0.91379310344827591</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996591696"/>
        <c:axId val="-996605296"/>
      </c:barChart>
      <c:catAx>
        <c:axId val="-996591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6605296"/>
        <c:crosses val="autoZero"/>
        <c:auto val="1"/>
        <c:lblAlgn val="ctr"/>
        <c:lblOffset val="100"/>
        <c:noMultiLvlLbl val="0"/>
      </c:catAx>
      <c:valAx>
        <c:axId val="-996605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6591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996594416"/>
        <c:axId val="-996605840"/>
      </c:barChart>
      <c:catAx>
        <c:axId val="-996594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6605840"/>
        <c:crosses val="autoZero"/>
        <c:auto val="1"/>
        <c:lblAlgn val="ctr"/>
        <c:lblOffset val="100"/>
        <c:noMultiLvlLbl val="0"/>
      </c:catAx>
      <c:valAx>
        <c:axId val="-996605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6594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SheetLayoutView="100" workbookViewId="0">
      <selection activeCell="D19" sqref="D19"/>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31" t="s">
        <v>277</v>
      </c>
      <c r="B18" s="431"/>
      <c r="C18" s="431"/>
      <c r="D18" s="432" t="s">
        <v>549</v>
      </c>
      <c r="E18" s="432"/>
      <c r="F18" s="432"/>
      <c r="G18" s="432"/>
      <c r="H18" s="432"/>
      <c r="I18" s="432"/>
      <c r="J18" s="432"/>
      <c r="K18" s="432"/>
    </row>
    <row r="20" spans="1:11" ht="16.5" x14ac:dyDescent="0.3">
      <c r="A20" s="54"/>
      <c r="B20" s="49"/>
      <c r="C20" s="49"/>
      <c r="D20" s="49"/>
      <c r="E20" s="49"/>
      <c r="F20" s="49"/>
      <c r="G20" s="49"/>
      <c r="H20" s="49"/>
      <c r="I20" s="49"/>
    </row>
    <row r="21" spans="1:11" x14ac:dyDescent="0.25">
      <c r="A21" s="433" t="s">
        <v>278</v>
      </c>
      <c r="B21" s="433"/>
      <c r="C21" s="433"/>
      <c r="D21" s="433"/>
      <c r="E21" s="433"/>
      <c r="F21" s="433"/>
      <c r="G21" s="433"/>
      <c r="H21" s="433"/>
      <c r="I21" s="433"/>
      <c r="J21" s="433"/>
      <c r="K21" s="433"/>
    </row>
    <row r="22" spans="1:11" x14ac:dyDescent="0.25">
      <c r="A22" s="55"/>
      <c r="B22" s="50"/>
      <c r="C22" s="50"/>
      <c r="D22" s="49"/>
      <c r="E22" s="49"/>
      <c r="F22" s="49"/>
      <c r="G22" s="49"/>
      <c r="H22" s="49"/>
      <c r="I22" s="49"/>
    </row>
    <row r="23" spans="1:11" ht="42" customHeight="1" x14ac:dyDescent="0.25">
      <c r="A23" s="56" t="s">
        <v>279</v>
      </c>
      <c r="B23" s="427" t="s">
        <v>280</v>
      </c>
      <c r="C23" s="427"/>
      <c r="D23" s="49"/>
      <c r="E23" s="49"/>
      <c r="F23" s="49"/>
      <c r="G23" s="49"/>
      <c r="H23" s="49"/>
      <c r="I23" s="49"/>
      <c r="J23" s="48" t="str">
        <f>D18</f>
        <v>UHD Béni Khalled</v>
      </c>
    </row>
    <row r="24" spans="1:11" ht="33" customHeight="1" x14ac:dyDescent="0.25">
      <c r="A24" s="57" t="s">
        <v>281</v>
      </c>
      <c r="B24" s="426">
        <f>AVERAGE('A1 Exploitation'!D729,'A1 Technique'!D199)</f>
        <v>0.89795597484276723</v>
      </c>
      <c r="C24" s="426"/>
      <c r="D24" s="49"/>
      <c r="E24" s="49"/>
      <c r="F24" s="49"/>
      <c r="G24" s="49"/>
      <c r="H24" s="49"/>
      <c r="I24" s="49"/>
    </row>
    <row r="25" spans="1:11" ht="33" customHeight="1" x14ac:dyDescent="0.25">
      <c r="A25" s="56" t="s">
        <v>282</v>
      </c>
      <c r="B25" s="426">
        <f>AVERAGE('A2 Exploitation'!D730,'A2 Technique'!D199)</f>
        <v>0.85284391534391535</v>
      </c>
      <c r="C25" s="426"/>
      <c r="D25" s="49"/>
      <c r="E25" s="49"/>
      <c r="F25" s="49"/>
      <c r="G25" s="49"/>
      <c r="H25" s="49"/>
      <c r="I25" s="49"/>
    </row>
    <row r="26" spans="1:11" ht="33" customHeight="1" x14ac:dyDescent="0.25">
      <c r="A26" s="57" t="s">
        <v>283</v>
      </c>
      <c r="B26" s="426" t="e">
        <f>AVERAGE('A3 Exploitation'!D730,'A3 Technique'!D199)</f>
        <v>#DIV/0!</v>
      </c>
      <c r="C26" s="426"/>
      <c r="D26" s="49"/>
      <c r="E26" s="49"/>
      <c r="F26" s="49"/>
      <c r="G26" s="49"/>
      <c r="H26" s="49"/>
      <c r="I26" s="49"/>
    </row>
    <row r="27" spans="1:11" ht="33" customHeight="1" x14ac:dyDescent="0.25">
      <c r="A27" s="57" t="s">
        <v>284</v>
      </c>
      <c r="B27" s="426" t="e">
        <f>AVERAGE('A4 Exploitation'!D730,'A4 Technique'!D199)</f>
        <v>#DIV/0!</v>
      </c>
      <c r="C27" s="426"/>
      <c r="D27" s="49"/>
      <c r="E27" s="49"/>
      <c r="F27" s="49"/>
      <c r="G27" s="49"/>
      <c r="H27" s="49"/>
      <c r="I27" s="49"/>
    </row>
    <row r="28" spans="1:11" ht="33" customHeight="1" x14ac:dyDescent="0.25">
      <c r="A28" s="56" t="s">
        <v>285</v>
      </c>
      <c r="B28" s="426"/>
      <c r="C28" s="426"/>
      <c r="D28" s="49"/>
      <c r="E28" s="49"/>
      <c r="F28" s="49"/>
      <c r="G28" s="49"/>
      <c r="H28" s="49"/>
      <c r="I28" s="49"/>
    </row>
    <row r="29" spans="1:11" ht="33" customHeight="1" x14ac:dyDescent="0.25">
      <c r="A29" s="56" t="s">
        <v>286</v>
      </c>
      <c r="B29" s="426"/>
      <c r="C29" s="426"/>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27" t="s">
        <v>287</v>
      </c>
      <c r="C33" s="427"/>
      <c r="D33" s="49"/>
      <c r="E33" s="49"/>
      <c r="F33" s="49"/>
      <c r="G33" s="49"/>
      <c r="H33" s="49"/>
      <c r="I33" s="49"/>
      <c r="J33" s="48" t="str">
        <f>D18</f>
        <v>UHD Béni Khalled</v>
      </c>
    </row>
    <row r="34" spans="1:10" ht="33" customHeight="1" x14ac:dyDescent="0.25">
      <c r="A34" s="57" t="s">
        <v>281</v>
      </c>
      <c r="B34" s="426">
        <f>'A1 Exploitation'!D729</f>
        <v>0.8666666666666667</v>
      </c>
      <c r="C34" s="426"/>
      <c r="D34" s="49"/>
      <c r="E34" s="49"/>
      <c r="F34" s="49"/>
      <c r="G34" s="49"/>
      <c r="H34" s="49"/>
      <c r="I34" s="49"/>
    </row>
    <row r="35" spans="1:10" ht="33" customHeight="1" x14ac:dyDescent="0.25">
      <c r="A35" s="56" t="s">
        <v>282</v>
      </c>
      <c r="B35" s="426">
        <f>'A2 Exploitation'!D730</f>
        <v>0.8214285714285714</v>
      </c>
      <c r="C35" s="426"/>
      <c r="D35" s="49"/>
      <c r="E35" s="49"/>
      <c r="F35" s="49"/>
      <c r="G35" s="49"/>
      <c r="H35" s="49"/>
      <c r="I35" s="49"/>
    </row>
    <row r="36" spans="1:10" ht="33" customHeight="1" x14ac:dyDescent="0.25">
      <c r="A36" s="57" t="s">
        <v>283</v>
      </c>
      <c r="B36" s="426" t="e">
        <f>'A3 Exploitation'!D730</f>
        <v>#DIV/0!</v>
      </c>
      <c r="C36" s="426"/>
      <c r="D36" s="49"/>
      <c r="E36" s="49"/>
      <c r="F36" s="49"/>
      <c r="G36" s="49"/>
      <c r="H36" s="49"/>
      <c r="I36" s="49"/>
    </row>
    <row r="37" spans="1:10" ht="33" customHeight="1" x14ac:dyDescent="0.25">
      <c r="A37" s="57" t="s">
        <v>284</v>
      </c>
      <c r="B37" s="426" t="e">
        <f>'A4 Exploitation'!D730</f>
        <v>#DIV/0!</v>
      </c>
      <c r="C37" s="426"/>
      <c r="D37" s="49"/>
      <c r="E37" s="49"/>
      <c r="F37" s="49"/>
      <c r="G37" s="49"/>
      <c r="H37" s="49"/>
      <c r="I37" s="49"/>
    </row>
    <row r="38" spans="1:10" ht="33" customHeight="1" x14ac:dyDescent="0.25">
      <c r="A38" s="56" t="s">
        <v>285</v>
      </c>
      <c r="B38" s="426"/>
      <c r="C38" s="426"/>
      <c r="D38" s="49"/>
      <c r="E38" s="49"/>
      <c r="F38" s="49"/>
      <c r="G38" s="49"/>
      <c r="H38" s="49"/>
      <c r="I38" s="49"/>
    </row>
    <row r="39" spans="1:10" ht="33" customHeight="1" x14ac:dyDescent="0.25">
      <c r="A39" s="56" t="s">
        <v>286</v>
      </c>
      <c r="B39" s="426"/>
      <c r="C39" s="426"/>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30" t="s">
        <v>288</v>
      </c>
      <c r="C42" s="430"/>
      <c r="D42" s="49"/>
      <c r="E42" s="49"/>
      <c r="F42" s="49"/>
      <c r="G42" s="49"/>
      <c r="H42" s="49"/>
      <c r="I42" s="49"/>
      <c r="J42" s="48" t="str">
        <f>D18</f>
        <v>UHD Béni Khalled</v>
      </c>
    </row>
    <row r="43" spans="1:10" ht="33" customHeight="1" x14ac:dyDescent="0.25">
      <c r="A43" s="57" t="s">
        <v>281</v>
      </c>
      <c r="B43" s="426">
        <f>AVERAGE('A1 Exploitation'!D727, 'A1 Technique'!D197)</f>
        <v>0.90183333333333326</v>
      </c>
      <c r="C43" s="426"/>
      <c r="D43" s="49"/>
      <c r="E43" s="49"/>
      <c r="F43" s="49"/>
      <c r="G43" s="49"/>
      <c r="H43" s="49"/>
      <c r="I43" s="49"/>
    </row>
    <row r="44" spans="1:10" ht="33" customHeight="1" x14ac:dyDescent="0.25">
      <c r="A44" s="56" t="s">
        <v>282</v>
      </c>
      <c r="B44" s="426">
        <f>AVERAGE('A2 Exploitation'!D728, 'A2 Technique'!D197)</f>
        <v>0.73877450980392168</v>
      </c>
      <c r="C44" s="426"/>
      <c r="D44" s="49"/>
      <c r="E44" s="49"/>
      <c r="F44" s="49"/>
      <c r="G44" s="49"/>
      <c r="H44" s="49"/>
      <c r="I44" s="49"/>
    </row>
    <row r="45" spans="1:10" ht="33" customHeight="1" x14ac:dyDescent="0.25">
      <c r="A45" s="57" t="s">
        <v>283</v>
      </c>
      <c r="B45" s="426" t="e">
        <f>AVERAGE('A3 Exploitation'!D728, 'A3 Technique'!D197)</f>
        <v>#DIV/0!</v>
      </c>
      <c r="C45" s="426"/>
      <c r="D45" s="49"/>
      <c r="E45" s="49"/>
      <c r="F45" s="49"/>
      <c r="G45" s="49"/>
      <c r="H45" s="49"/>
      <c r="I45" s="49"/>
    </row>
    <row r="46" spans="1:10" ht="33" customHeight="1" x14ac:dyDescent="0.25">
      <c r="A46" s="57" t="s">
        <v>284</v>
      </c>
      <c r="B46" s="426" t="e">
        <f>AVERAGE('A4 Exploitation'!D728, 'A4 Technique'!D197)</f>
        <v>#DIV/0!</v>
      </c>
      <c r="C46" s="426"/>
      <c r="D46" s="49"/>
      <c r="E46" s="49"/>
      <c r="F46" s="49"/>
      <c r="G46" s="49"/>
      <c r="H46" s="49"/>
      <c r="I46" s="49"/>
    </row>
    <row r="47" spans="1:10" ht="33" customHeight="1" x14ac:dyDescent="0.25">
      <c r="A47" s="56" t="s">
        <v>285</v>
      </c>
      <c r="B47" s="426"/>
      <c r="C47" s="426"/>
      <c r="D47" s="49"/>
      <c r="E47" s="49"/>
      <c r="F47" s="49"/>
      <c r="G47" s="49"/>
      <c r="H47" s="49"/>
      <c r="I47" s="49"/>
    </row>
    <row r="48" spans="1:10" ht="33" customHeight="1" x14ac:dyDescent="0.25">
      <c r="A48" s="56" t="s">
        <v>286</v>
      </c>
      <c r="B48" s="426"/>
      <c r="C48" s="426"/>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27" t="s">
        <v>289</v>
      </c>
      <c r="C51" s="427"/>
      <c r="D51" s="49"/>
      <c r="E51" s="49"/>
      <c r="F51" s="49"/>
      <c r="G51" s="49"/>
      <c r="H51" s="49"/>
      <c r="I51" s="49"/>
      <c r="J51" s="48" t="str">
        <f>D18</f>
        <v>UHD Béni Khalled</v>
      </c>
    </row>
    <row r="52" spans="1:10" ht="33" customHeight="1" x14ac:dyDescent="0.25">
      <c r="A52" s="57" t="s">
        <v>281</v>
      </c>
      <c r="B52" s="429">
        <f>'A1 Exploitation'!D48</f>
        <v>0.94117647058823528</v>
      </c>
      <c r="C52" s="429"/>
      <c r="D52" s="49"/>
      <c r="E52" s="49"/>
      <c r="F52" s="49"/>
      <c r="G52" s="49"/>
      <c r="H52" s="49"/>
      <c r="I52" s="49"/>
    </row>
    <row r="53" spans="1:10" ht="33" customHeight="1" x14ac:dyDescent="0.25">
      <c r="A53" s="56" t="s">
        <v>282</v>
      </c>
      <c r="B53" s="429">
        <f>'A2 Exploitation'!D48</f>
        <v>0.77777777777777779</v>
      </c>
      <c r="C53" s="429"/>
      <c r="D53" s="49"/>
      <c r="E53" s="49"/>
      <c r="F53" s="49"/>
      <c r="G53" s="49"/>
      <c r="H53" s="49"/>
      <c r="I53" s="49"/>
    </row>
    <row r="54" spans="1:10" ht="33" customHeight="1" x14ac:dyDescent="0.25">
      <c r="A54" s="57" t="s">
        <v>283</v>
      </c>
      <c r="B54" s="429" t="e">
        <f>'A3 Exploitation'!D48</f>
        <v>#DIV/0!</v>
      </c>
      <c r="C54" s="429"/>
      <c r="D54" s="49"/>
      <c r="E54" s="49"/>
      <c r="F54" s="49"/>
      <c r="G54" s="49"/>
      <c r="H54" s="49"/>
      <c r="I54" s="49"/>
    </row>
    <row r="55" spans="1:10" ht="33" customHeight="1" x14ac:dyDescent="0.25">
      <c r="A55" s="57" t="s">
        <v>284</v>
      </c>
      <c r="B55" s="429" t="e">
        <f>'A4 Exploitation'!D48</f>
        <v>#DIV/0!</v>
      </c>
      <c r="C55" s="429"/>
      <c r="D55" s="49"/>
      <c r="E55" s="49"/>
      <c r="F55" s="49"/>
      <c r="G55" s="49"/>
      <c r="H55" s="49"/>
      <c r="I55" s="49"/>
    </row>
    <row r="56" spans="1:10" ht="33" customHeight="1" x14ac:dyDescent="0.25">
      <c r="A56" s="56" t="s">
        <v>285</v>
      </c>
      <c r="B56" s="429"/>
      <c r="C56" s="429"/>
      <c r="D56" s="49"/>
      <c r="E56" s="49"/>
      <c r="F56" s="49"/>
      <c r="G56" s="49"/>
      <c r="H56" s="49"/>
      <c r="I56" s="49"/>
    </row>
    <row r="57" spans="1:10" ht="33" customHeight="1" x14ac:dyDescent="0.25">
      <c r="A57" s="56" t="s">
        <v>286</v>
      </c>
      <c r="B57" s="429"/>
      <c r="C57" s="429"/>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27" t="s">
        <v>290</v>
      </c>
      <c r="C60" s="427"/>
      <c r="D60" s="49"/>
      <c r="E60" s="49"/>
      <c r="F60" s="49"/>
      <c r="G60" s="49"/>
      <c r="H60" s="49"/>
      <c r="I60" s="49"/>
      <c r="J60" s="48" t="str">
        <f>D18</f>
        <v>UHD Béni Khalled</v>
      </c>
    </row>
    <row r="61" spans="1:10" ht="33" customHeight="1" x14ac:dyDescent="0.25">
      <c r="A61" s="57" t="s">
        <v>281</v>
      </c>
      <c r="B61" s="426" t="e">
        <f>'A1 Exploitation'!D131</f>
        <v>#DIV/0!</v>
      </c>
      <c r="C61" s="426"/>
      <c r="D61" s="49"/>
      <c r="E61" s="49"/>
      <c r="F61" s="49"/>
      <c r="G61" s="49"/>
      <c r="H61" s="49"/>
      <c r="I61" s="49"/>
    </row>
    <row r="62" spans="1:10" ht="33" customHeight="1" x14ac:dyDescent="0.25">
      <c r="A62" s="56" t="s">
        <v>282</v>
      </c>
      <c r="B62" s="426" t="e">
        <f>'A2 Exploitation'!D131</f>
        <v>#DIV/0!</v>
      </c>
      <c r="C62" s="426"/>
      <c r="D62" s="49"/>
      <c r="E62" s="49"/>
      <c r="F62" s="49"/>
      <c r="G62" s="49"/>
      <c r="H62" s="49"/>
      <c r="I62" s="49"/>
    </row>
    <row r="63" spans="1:10" ht="33" customHeight="1" x14ac:dyDescent="0.25">
      <c r="A63" s="57" t="s">
        <v>283</v>
      </c>
      <c r="B63" s="426" t="e">
        <f>'A3 Exploitation'!D131</f>
        <v>#DIV/0!</v>
      </c>
      <c r="C63" s="426"/>
      <c r="D63" s="49"/>
      <c r="E63" s="49"/>
      <c r="F63" s="49"/>
      <c r="G63" s="49"/>
      <c r="H63" s="49"/>
      <c r="I63" s="49"/>
    </row>
    <row r="64" spans="1:10" ht="33" customHeight="1" x14ac:dyDescent="0.25">
      <c r="A64" s="57" t="s">
        <v>284</v>
      </c>
      <c r="B64" s="426" t="e">
        <f>'A4 Exploitation'!D131</f>
        <v>#DIV/0!</v>
      </c>
      <c r="C64" s="426"/>
      <c r="D64" s="49"/>
      <c r="E64" s="49"/>
      <c r="F64" s="49"/>
      <c r="G64" s="49"/>
      <c r="H64" s="49"/>
      <c r="I64" s="49"/>
    </row>
    <row r="65" spans="1:10" ht="33" customHeight="1" x14ac:dyDescent="0.25">
      <c r="A65" s="56" t="s">
        <v>285</v>
      </c>
      <c r="B65" s="426"/>
      <c r="C65" s="426"/>
      <c r="D65" s="49"/>
      <c r="E65" s="49"/>
      <c r="F65" s="49"/>
      <c r="G65" s="49"/>
      <c r="H65" s="49"/>
      <c r="I65" s="49"/>
    </row>
    <row r="66" spans="1:10" ht="33" customHeight="1" x14ac:dyDescent="0.25">
      <c r="A66" s="56" t="s">
        <v>286</v>
      </c>
      <c r="B66" s="426"/>
      <c r="C66" s="426"/>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27" t="s">
        <v>465</v>
      </c>
      <c r="C69" s="427"/>
      <c r="D69" s="49"/>
      <c r="E69" s="49"/>
      <c r="F69" s="49"/>
      <c r="G69" s="49"/>
      <c r="H69" s="49"/>
      <c r="I69" s="49"/>
      <c r="J69" s="48" t="str">
        <f>D18</f>
        <v>UHD Béni Khalled</v>
      </c>
    </row>
    <row r="70" spans="1:10" ht="33" customHeight="1" x14ac:dyDescent="0.25">
      <c r="A70" s="57" t="s">
        <v>281</v>
      </c>
      <c r="B70" s="426">
        <f>'A1 Exploitation'!D186</f>
        <v>0.88888888888888884</v>
      </c>
      <c r="C70" s="426"/>
      <c r="D70" s="49"/>
      <c r="E70" s="49"/>
      <c r="F70" s="49"/>
      <c r="G70" s="49"/>
      <c r="H70" s="49"/>
      <c r="I70" s="49"/>
    </row>
    <row r="71" spans="1:10" ht="33" customHeight="1" x14ac:dyDescent="0.25">
      <c r="A71" s="56" t="s">
        <v>282</v>
      </c>
      <c r="B71" s="426">
        <f>'A2 Exploitation'!D187</f>
        <v>0.75609756097560976</v>
      </c>
      <c r="C71" s="426"/>
      <c r="D71" s="49"/>
      <c r="E71" s="49"/>
      <c r="F71" s="49"/>
      <c r="G71" s="49"/>
      <c r="H71" s="49"/>
      <c r="I71" s="49"/>
    </row>
    <row r="72" spans="1:10" ht="33" customHeight="1" x14ac:dyDescent="0.25">
      <c r="A72" s="57" t="s">
        <v>283</v>
      </c>
      <c r="B72" s="426" t="e">
        <f>'A3 Exploitation'!D187</f>
        <v>#DIV/0!</v>
      </c>
      <c r="C72" s="426"/>
      <c r="D72" s="49"/>
      <c r="E72" s="49"/>
      <c r="F72" s="49"/>
      <c r="G72" s="49"/>
      <c r="H72" s="49"/>
      <c r="I72" s="49"/>
    </row>
    <row r="73" spans="1:10" ht="33" customHeight="1" x14ac:dyDescent="0.25">
      <c r="A73" s="57" t="s">
        <v>284</v>
      </c>
      <c r="B73" s="426" t="e">
        <f>'A4 Exploitation'!D187</f>
        <v>#DIV/0!</v>
      </c>
      <c r="C73" s="426"/>
      <c r="D73" s="49"/>
      <c r="E73" s="49"/>
      <c r="F73" s="49"/>
      <c r="G73" s="49"/>
      <c r="H73" s="49"/>
      <c r="I73" s="49"/>
    </row>
    <row r="74" spans="1:10" ht="33" customHeight="1" x14ac:dyDescent="0.25">
      <c r="A74" s="56" t="s">
        <v>285</v>
      </c>
      <c r="B74" s="426"/>
      <c r="C74" s="426"/>
      <c r="D74" s="49"/>
      <c r="E74" s="49"/>
      <c r="F74" s="49"/>
      <c r="G74" s="49"/>
      <c r="H74" s="49"/>
      <c r="I74" s="49"/>
    </row>
    <row r="75" spans="1:10" ht="33" customHeight="1" x14ac:dyDescent="0.25">
      <c r="A75" s="56" t="s">
        <v>286</v>
      </c>
      <c r="B75" s="426"/>
      <c r="C75" s="426"/>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27" t="s">
        <v>466</v>
      </c>
      <c r="C78" s="427"/>
      <c r="D78" s="49"/>
      <c r="E78" s="49"/>
      <c r="F78" s="49"/>
      <c r="G78" s="49"/>
      <c r="H78" s="49"/>
      <c r="I78" s="49"/>
      <c r="J78" s="48" t="str">
        <f>D18</f>
        <v>UHD Béni Khalled</v>
      </c>
    </row>
    <row r="79" spans="1:10" ht="33" customHeight="1" x14ac:dyDescent="0.25">
      <c r="A79" s="57" t="s">
        <v>281</v>
      </c>
      <c r="B79" s="426">
        <f>'A1 Exploitation'!D248</f>
        <v>0.94285714285714284</v>
      </c>
      <c r="C79" s="426"/>
      <c r="D79" s="49"/>
      <c r="E79" s="49"/>
      <c r="F79" s="49"/>
      <c r="G79" s="49"/>
      <c r="H79" s="49"/>
      <c r="I79" s="49"/>
    </row>
    <row r="80" spans="1:10" ht="33" customHeight="1" x14ac:dyDescent="0.25">
      <c r="A80" s="56" t="s">
        <v>282</v>
      </c>
      <c r="B80" s="426">
        <f>'A2 Exploitation'!D249</f>
        <v>0.85897435897435892</v>
      </c>
      <c r="C80" s="426"/>
      <c r="D80" s="49"/>
      <c r="E80" s="49"/>
      <c r="F80" s="49"/>
      <c r="G80" s="49"/>
      <c r="H80" s="49"/>
      <c r="I80" s="49"/>
    </row>
    <row r="81" spans="1:10" ht="33" customHeight="1" x14ac:dyDescent="0.25">
      <c r="A81" s="57" t="s">
        <v>283</v>
      </c>
      <c r="B81" s="426" t="e">
        <f>'A3 Exploitation'!D249</f>
        <v>#DIV/0!</v>
      </c>
      <c r="C81" s="426"/>
      <c r="D81" s="49"/>
      <c r="E81" s="49"/>
      <c r="F81" s="49"/>
      <c r="G81" s="49"/>
      <c r="H81" s="49"/>
      <c r="I81" s="49"/>
    </row>
    <row r="82" spans="1:10" ht="33" customHeight="1" x14ac:dyDescent="0.25">
      <c r="A82" s="57" t="s">
        <v>284</v>
      </c>
      <c r="B82" s="426" t="e">
        <f>'A4 Exploitation'!D249</f>
        <v>#DIV/0!</v>
      </c>
      <c r="C82" s="426"/>
      <c r="D82" s="49"/>
      <c r="E82" s="49"/>
      <c r="F82" s="49"/>
      <c r="G82" s="49"/>
      <c r="H82" s="49"/>
      <c r="I82" s="49"/>
    </row>
    <row r="83" spans="1:10" ht="33" customHeight="1" x14ac:dyDescent="0.25">
      <c r="A83" s="56" t="s">
        <v>285</v>
      </c>
      <c r="B83" s="426"/>
      <c r="C83" s="426"/>
      <c r="D83" s="49"/>
      <c r="E83" s="49"/>
      <c r="F83" s="49"/>
      <c r="G83" s="49"/>
      <c r="H83" s="49"/>
      <c r="I83" s="49"/>
    </row>
    <row r="84" spans="1:10" ht="33" customHeight="1" x14ac:dyDescent="0.25">
      <c r="A84" s="56" t="s">
        <v>286</v>
      </c>
      <c r="B84" s="426"/>
      <c r="C84" s="426"/>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27" t="s">
        <v>467</v>
      </c>
      <c r="C87" s="427"/>
      <c r="D87" s="49"/>
      <c r="E87" s="49"/>
      <c r="F87" s="49"/>
      <c r="G87" s="49"/>
      <c r="H87" s="49"/>
      <c r="I87" s="49"/>
      <c r="J87" s="48" t="str">
        <f>D18</f>
        <v>UHD Béni Khalled</v>
      </c>
    </row>
    <row r="88" spans="1:10" ht="33" customHeight="1" x14ac:dyDescent="0.25">
      <c r="A88" s="57" t="s">
        <v>281</v>
      </c>
      <c r="B88" s="426">
        <f>'A1 Exploitation'!D303</f>
        <v>0.65714285714285714</v>
      </c>
      <c r="C88" s="426"/>
      <c r="D88" s="49"/>
      <c r="E88" s="49"/>
      <c r="F88" s="49"/>
      <c r="G88" s="49"/>
      <c r="H88" s="49"/>
      <c r="I88" s="49"/>
    </row>
    <row r="89" spans="1:10" ht="33" customHeight="1" x14ac:dyDescent="0.25">
      <c r="A89" s="56" t="s">
        <v>282</v>
      </c>
      <c r="B89" s="426">
        <f>'A2 Exploitation'!D304</f>
        <v>0.70512820512820518</v>
      </c>
      <c r="C89" s="426"/>
      <c r="D89" s="49"/>
      <c r="E89" s="49"/>
      <c r="F89" s="49"/>
      <c r="G89" s="49"/>
      <c r="H89" s="49"/>
      <c r="I89" s="49"/>
    </row>
    <row r="90" spans="1:10" ht="33" customHeight="1" x14ac:dyDescent="0.25">
      <c r="A90" s="57" t="s">
        <v>283</v>
      </c>
      <c r="B90" s="426" t="e">
        <f>'A3 Exploitation'!D304</f>
        <v>#DIV/0!</v>
      </c>
      <c r="C90" s="426"/>
      <c r="D90" s="49"/>
      <c r="E90" s="49"/>
      <c r="F90" s="49"/>
      <c r="G90" s="49"/>
      <c r="H90" s="49"/>
      <c r="I90" s="49"/>
    </row>
    <row r="91" spans="1:10" ht="33" customHeight="1" x14ac:dyDescent="0.25">
      <c r="A91" s="57" t="s">
        <v>284</v>
      </c>
      <c r="B91" s="426" t="e">
        <f>'A4 Exploitation'!D304</f>
        <v>#DIV/0!</v>
      </c>
      <c r="C91" s="426"/>
      <c r="D91" s="49"/>
      <c r="E91" s="49"/>
      <c r="F91" s="49"/>
      <c r="G91" s="49"/>
      <c r="H91" s="49"/>
      <c r="I91" s="49"/>
    </row>
    <row r="92" spans="1:10" ht="33" customHeight="1" x14ac:dyDescent="0.25">
      <c r="A92" s="56" t="s">
        <v>285</v>
      </c>
      <c r="B92" s="426"/>
      <c r="C92" s="426"/>
      <c r="D92" s="49"/>
      <c r="E92" s="49"/>
      <c r="F92" s="49"/>
      <c r="G92" s="49"/>
      <c r="H92" s="49"/>
      <c r="I92" s="49"/>
    </row>
    <row r="93" spans="1:10" ht="33" customHeight="1" x14ac:dyDescent="0.25">
      <c r="A93" s="56" t="s">
        <v>286</v>
      </c>
      <c r="B93" s="426"/>
      <c r="C93" s="426"/>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27" t="s">
        <v>468</v>
      </c>
      <c r="C96" s="427"/>
      <c r="D96" s="49"/>
      <c r="E96" s="49"/>
      <c r="F96" s="49"/>
      <c r="G96" s="49"/>
      <c r="H96" s="49"/>
      <c r="I96" s="49"/>
      <c r="J96" s="48" t="str">
        <f>D18</f>
        <v>UHD Béni Khalled</v>
      </c>
    </row>
    <row r="97" spans="1:10" ht="33" customHeight="1" x14ac:dyDescent="0.25">
      <c r="A97" s="57" t="s">
        <v>281</v>
      </c>
      <c r="B97" s="426">
        <f>'A1 Exploitation'!D370</f>
        <v>0.67777777777777781</v>
      </c>
      <c r="C97" s="426"/>
      <c r="D97" s="49"/>
      <c r="E97" s="49"/>
      <c r="F97" s="49"/>
      <c r="G97" s="49"/>
      <c r="H97" s="49"/>
      <c r="I97" s="49"/>
    </row>
    <row r="98" spans="1:10" ht="33" customHeight="1" x14ac:dyDescent="0.25">
      <c r="A98" s="56" t="s">
        <v>282</v>
      </c>
      <c r="B98" s="426">
        <f>'A2 Exploitation'!D371</f>
        <v>0.72340425531914898</v>
      </c>
      <c r="C98" s="426"/>
      <c r="D98" s="49"/>
      <c r="E98" s="49"/>
      <c r="F98" s="49"/>
      <c r="G98" s="49"/>
      <c r="H98" s="49"/>
      <c r="I98" s="49"/>
    </row>
    <row r="99" spans="1:10" ht="33" customHeight="1" x14ac:dyDescent="0.25">
      <c r="A99" s="57" t="s">
        <v>283</v>
      </c>
      <c r="B99" s="426" t="e">
        <f>'A3 Exploitation'!D371</f>
        <v>#DIV/0!</v>
      </c>
      <c r="C99" s="426"/>
      <c r="D99" s="49"/>
      <c r="E99" s="49"/>
      <c r="F99" s="49"/>
      <c r="G99" s="49"/>
      <c r="H99" s="49"/>
      <c r="I99" s="49"/>
    </row>
    <row r="100" spans="1:10" ht="33" customHeight="1" x14ac:dyDescent="0.25">
      <c r="A100" s="57" t="s">
        <v>284</v>
      </c>
      <c r="B100" s="426" t="e">
        <f>'A4 Exploitation'!D371</f>
        <v>#DIV/0!</v>
      </c>
      <c r="C100" s="426"/>
      <c r="D100" s="49"/>
      <c r="E100" s="49"/>
      <c r="F100" s="49"/>
      <c r="G100" s="49"/>
      <c r="H100" s="49"/>
      <c r="I100" s="49"/>
    </row>
    <row r="101" spans="1:10" ht="33" customHeight="1" x14ac:dyDescent="0.25">
      <c r="A101" s="56" t="s">
        <v>285</v>
      </c>
      <c r="B101" s="426"/>
      <c r="C101" s="426"/>
      <c r="D101" s="49"/>
      <c r="E101" s="49"/>
      <c r="F101" s="49"/>
      <c r="G101" s="49"/>
      <c r="H101" s="49"/>
      <c r="I101" s="49"/>
    </row>
    <row r="102" spans="1:10" ht="33" customHeight="1" x14ac:dyDescent="0.25">
      <c r="A102" s="56" t="s">
        <v>286</v>
      </c>
      <c r="B102" s="426"/>
      <c r="C102" s="426"/>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27" t="s">
        <v>469</v>
      </c>
      <c r="C105" s="427"/>
      <c r="D105" s="49"/>
      <c r="E105" s="49"/>
      <c r="F105" s="49"/>
      <c r="G105" s="49"/>
      <c r="H105" s="49"/>
      <c r="I105" s="49"/>
      <c r="J105" s="48" t="str">
        <f>D18</f>
        <v>UHD Béni Khalled</v>
      </c>
    </row>
    <row r="106" spans="1:10" ht="33" customHeight="1" x14ac:dyDescent="0.25">
      <c r="A106" s="57" t="s">
        <v>281</v>
      </c>
      <c r="B106" s="426">
        <f>'A1 Exploitation'!D428</f>
        <v>0.86842105263157898</v>
      </c>
      <c r="C106" s="426"/>
      <c r="D106" s="49"/>
      <c r="E106" s="49"/>
      <c r="F106" s="49"/>
      <c r="G106" s="49"/>
      <c r="H106" s="49"/>
      <c r="I106" s="49"/>
    </row>
    <row r="107" spans="1:10" ht="33" customHeight="1" x14ac:dyDescent="0.25">
      <c r="A107" s="56" t="s">
        <v>282</v>
      </c>
      <c r="B107" s="426">
        <f>'A2 Exploitation'!D429</f>
        <v>0.83750000000000002</v>
      </c>
      <c r="C107" s="426"/>
      <c r="D107" s="49"/>
      <c r="E107" s="49"/>
      <c r="F107" s="49"/>
      <c r="G107" s="49"/>
      <c r="H107" s="49"/>
      <c r="I107" s="49"/>
    </row>
    <row r="108" spans="1:10" ht="33" customHeight="1" x14ac:dyDescent="0.25">
      <c r="A108" s="57" t="s">
        <v>283</v>
      </c>
      <c r="B108" s="426" t="e">
        <f>'A3 Exploitation'!D429</f>
        <v>#DIV/0!</v>
      </c>
      <c r="C108" s="426"/>
      <c r="D108" s="49"/>
      <c r="E108" s="49"/>
      <c r="F108" s="49"/>
      <c r="G108" s="49"/>
      <c r="H108" s="49"/>
      <c r="I108" s="49"/>
    </row>
    <row r="109" spans="1:10" ht="33" customHeight="1" x14ac:dyDescent="0.25">
      <c r="A109" s="57" t="s">
        <v>284</v>
      </c>
      <c r="B109" s="426" t="e">
        <f>'A4 Exploitation'!D429</f>
        <v>#DIV/0!</v>
      </c>
      <c r="C109" s="426"/>
      <c r="D109" s="49"/>
      <c r="E109" s="49"/>
      <c r="F109" s="49"/>
      <c r="G109" s="49"/>
      <c r="H109" s="49"/>
      <c r="I109" s="49"/>
    </row>
    <row r="110" spans="1:10" ht="33" customHeight="1" x14ac:dyDescent="0.25">
      <c r="A110" s="56" t="s">
        <v>285</v>
      </c>
      <c r="B110" s="426"/>
      <c r="C110" s="426"/>
      <c r="D110" s="49"/>
      <c r="E110" s="49"/>
      <c r="F110" s="49"/>
      <c r="G110" s="49"/>
      <c r="H110" s="49"/>
      <c r="I110" s="49"/>
    </row>
    <row r="111" spans="1:10" ht="33" customHeight="1" x14ac:dyDescent="0.25">
      <c r="A111" s="56" t="s">
        <v>286</v>
      </c>
      <c r="B111" s="426"/>
      <c r="C111" s="426"/>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27" t="s">
        <v>470</v>
      </c>
      <c r="C114" s="427"/>
      <c r="D114" s="49"/>
      <c r="E114" s="49"/>
      <c r="F114" s="49"/>
      <c r="G114" s="49"/>
      <c r="H114" s="49"/>
      <c r="I114" s="49"/>
      <c r="J114" s="48" t="str">
        <f>D18</f>
        <v>UHD Béni Khalled</v>
      </c>
    </row>
    <row r="115" spans="1:10" ht="33" customHeight="1" x14ac:dyDescent="0.25">
      <c r="A115" s="57" t="s">
        <v>281</v>
      </c>
      <c r="B115" s="426">
        <f>'A1 Exploitation'!D475</f>
        <v>0.94</v>
      </c>
      <c r="C115" s="426"/>
      <c r="D115" s="49"/>
      <c r="E115" s="49"/>
      <c r="F115" s="49"/>
      <c r="G115" s="49"/>
      <c r="H115" s="49"/>
      <c r="I115" s="49"/>
    </row>
    <row r="116" spans="1:10" ht="33" customHeight="1" x14ac:dyDescent="0.25">
      <c r="A116" s="56" t="s">
        <v>282</v>
      </c>
      <c r="B116" s="426">
        <f>'A2 Exploitation'!D476</f>
        <v>0.91379310344827591</v>
      </c>
      <c r="C116" s="426"/>
      <c r="D116" s="49"/>
      <c r="E116" s="49"/>
      <c r="F116" s="49"/>
      <c r="G116" s="49"/>
      <c r="H116" s="49"/>
      <c r="I116" s="49"/>
    </row>
    <row r="117" spans="1:10" ht="33" customHeight="1" x14ac:dyDescent="0.25">
      <c r="A117" s="57" t="s">
        <v>283</v>
      </c>
      <c r="B117" s="426" t="e">
        <f>'A3 Exploitation'!D476</f>
        <v>#DIV/0!</v>
      </c>
      <c r="C117" s="426"/>
      <c r="D117" s="49"/>
      <c r="E117" s="49"/>
      <c r="F117" s="49"/>
      <c r="G117" s="49"/>
      <c r="H117" s="49"/>
      <c r="I117" s="49"/>
    </row>
    <row r="118" spans="1:10" ht="33" customHeight="1" x14ac:dyDescent="0.25">
      <c r="A118" s="57" t="s">
        <v>284</v>
      </c>
      <c r="B118" s="426" t="e">
        <f>'A4 Exploitation'!D476</f>
        <v>#DIV/0!</v>
      </c>
      <c r="C118" s="426"/>
      <c r="D118" s="49"/>
      <c r="E118" s="49"/>
      <c r="F118" s="49"/>
      <c r="G118" s="49"/>
      <c r="H118" s="49"/>
      <c r="I118" s="49"/>
    </row>
    <row r="119" spans="1:10" ht="33" customHeight="1" x14ac:dyDescent="0.25">
      <c r="A119" s="56" t="s">
        <v>285</v>
      </c>
      <c r="B119" s="426"/>
      <c r="C119" s="426"/>
      <c r="D119" s="49"/>
      <c r="E119" s="49"/>
      <c r="F119" s="49"/>
      <c r="G119" s="49"/>
      <c r="H119" s="49"/>
      <c r="I119" s="49"/>
    </row>
    <row r="120" spans="1:10" ht="33" customHeight="1" x14ac:dyDescent="0.25">
      <c r="A120" s="56" t="s">
        <v>286</v>
      </c>
      <c r="B120" s="426"/>
      <c r="C120" s="426"/>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27" t="s">
        <v>471</v>
      </c>
      <c r="C123" s="427"/>
      <c r="D123" s="49"/>
      <c r="E123" s="49"/>
      <c r="F123" s="49"/>
      <c r="G123" s="49"/>
      <c r="H123" s="49"/>
      <c r="I123" s="49"/>
      <c r="J123" s="48" t="str">
        <f>D18</f>
        <v>UHD Béni Khalled</v>
      </c>
    </row>
    <row r="124" spans="1:10" ht="33" customHeight="1" x14ac:dyDescent="0.25">
      <c r="A124" s="57" t="s">
        <v>281</v>
      </c>
      <c r="B124" s="426" t="e">
        <f>'A1 Exploitation'!D526</f>
        <v>#DIV/0!</v>
      </c>
      <c r="C124" s="426"/>
      <c r="D124" s="49"/>
      <c r="E124" s="49"/>
      <c r="F124" s="49"/>
      <c r="G124" s="49"/>
      <c r="H124" s="49"/>
      <c r="I124" s="49"/>
    </row>
    <row r="125" spans="1:10" ht="33" customHeight="1" x14ac:dyDescent="0.25">
      <c r="A125" s="56" t="s">
        <v>282</v>
      </c>
      <c r="B125" s="426" t="e">
        <f>'A2 Exploitation'!D527</f>
        <v>#DIV/0!</v>
      </c>
      <c r="C125" s="426"/>
      <c r="D125" s="49"/>
      <c r="E125" s="49"/>
      <c r="F125" s="49"/>
      <c r="G125" s="49"/>
      <c r="H125" s="49"/>
      <c r="I125" s="49"/>
    </row>
    <row r="126" spans="1:10" ht="33" customHeight="1" x14ac:dyDescent="0.25">
      <c r="A126" s="57" t="s">
        <v>283</v>
      </c>
      <c r="B126" s="426" t="e">
        <f>'A3 Exploitation'!D527</f>
        <v>#DIV/0!</v>
      </c>
      <c r="C126" s="426"/>
      <c r="D126" s="49"/>
      <c r="E126" s="49"/>
      <c r="F126" s="49"/>
      <c r="G126" s="49"/>
      <c r="H126" s="49"/>
      <c r="I126" s="49"/>
    </row>
    <row r="127" spans="1:10" ht="33" customHeight="1" x14ac:dyDescent="0.25">
      <c r="A127" s="57" t="s">
        <v>284</v>
      </c>
      <c r="B127" s="426" t="e">
        <f>'A4 Exploitation'!D527</f>
        <v>#DIV/0!</v>
      </c>
      <c r="C127" s="426"/>
      <c r="D127" s="49"/>
      <c r="E127" s="49"/>
      <c r="F127" s="49"/>
      <c r="G127" s="49"/>
      <c r="H127" s="49"/>
      <c r="I127" s="49"/>
    </row>
    <row r="128" spans="1:10" ht="33" customHeight="1" x14ac:dyDescent="0.25">
      <c r="A128" s="56" t="s">
        <v>285</v>
      </c>
      <c r="B128" s="426"/>
      <c r="C128" s="426"/>
      <c r="D128" s="49"/>
      <c r="E128" s="49"/>
      <c r="F128" s="49"/>
      <c r="G128" s="49"/>
      <c r="H128" s="49"/>
      <c r="I128" s="49"/>
    </row>
    <row r="129" spans="1:10" ht="33" customHeight="1" x14ac:dyDescent="0.25">
      <c r="A129" s="56" t="s">
        <v>286</v>
      </c>
      <c r="B129" s="426"/>
      <c r="C129" s="426"/>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27" t="s">
        <v>472</v>
      </c>
      <c r="C132" s="427"/>
      <c r="D132" s="49"/>
      <c r="E132" s="49"/>
      <c r="F132" s="49"/>
      <c r="G132" s="49"/>
      <c r="H132" s="49"/>
      <c r="I132" s="49"/>
      <c r="J132" s="48" t="str">
        <f>D18</f>
        <v>UHD Béni Khalled</v>
      </c>
    </row>
    <row r="133" spans="1:10" ht="33" customHeight="1" x14ac:dyDescent="0.25">
      <c r="A133" s="57" t="s">
        <v>281</v>
      </c>
      <c r="B133" s="426">
        <f>'A1 Exploitation'!D569</f>
        <v>0.95238095238095233</v>
      </c>
      <c r="C133" s="426"/>
      <c r="D133" s="49"/>
      <c r="E133" s="49"/>
      <c r="F133" s="49"/>
      <c r="G133" s="49"/>
      <c r="H133" s="49"/>
      <c r="I133" s="49"/>
    </row>
    <row r="134" spans="1:10" ht="33" customHeight="1" x14ac:dyDescent="0.25">
      <c r="A134" s="56" t="s">
        <v>282</v>
      </c>
      <c r="B134" s="426">
        <f>'A2 Exploitation'!D570</f>
        <v>1</v>
      </c>
      <c r="C134" s="426"/>
      <c r="D134" s="49"/>
      <c r="E134" s="49"/>
      <c r="F134" s="49"/>
      <c r="G134" s="49"/>
      <c r="H134" s="49"/>
      <c r="I134" s="49"/>
    </row>
    <row r="135" spans="1:10" ht="33" customHeight="1" x14ac:dyDescent="0.25">
      <c r="A135" s="57" t="s">
        <v>283</v>
      </c>
      <c r="B135" s="426" t="e">
        <f>'A3 Exploitation'!D570</f>
        <v>#DIV/0!</v>
      </c>
      <c r="C135" s="426"/>
      <c r="D135" s="49"/>
      <c r="E135" s="49"/>
      <c r="F135" s="49"/>
      <c r="G135" s="49"/>
      <c r="H135" s="49"/>
      <c r="I135" s="49"/>
    </row>
    <row r="136" spans="1:10" ht="33" customHeight="1" x14ac:dyDescent="0.25">
      <c r="A136" s="57" t="s">
        <v>284</v>
      </c>
      <c r="B136" s="426" t="e">
        <f>'A4 Exploitation'!D570</f>
        <v>#DIV/0!</v>
      </c>
      <c r="C136" s="426"/>
      <c r="D136" s="49"/>
      <c r="E136" s="49"/>
      <c r="F136" s="49"/>
      <c r="G136" s="49"/>
      <c r="H136" s="49"/>
      <c r="I136" s="49"/>
    </row>
    <row r="137" spans="1:10" ht="33" customHeight="1" x14ac:dyDescent="0.25">
      <c r="A137" s="56" t="s">
        <v>285</v>
      </c>
      <c r="B137" s="426"/>
      <c r="C137" s="426"/>
      <c r="D137" s="49"/>
      <c r="E137" s="49"/>
      <c r="F137" s="49"/>
      <c r="G137" s="49"/>
      <c r="H137" s="49"/>
      <c r="I137" s="49"/>
    </row>
    <row r="138" spans="1:10" ht="33" customHeight="1" x14ac:dyDescent="0.25">
      <c r="A138" s="56" t="s">
        <v>286</v>
      </c>
      <c r="B138" s="426"/>
      <c r="C138" s="426"/>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27" t="s">
        <v>291</v>
      </c>
      <c r="C141" s="427"/>
      <c r="D141" s="49"/>
      <c r="E141" s="49"/>
      <c r="F141" s="49"/>
      <c r="G141" s="49"/>
      <c r="H141" s="49"/>
      <c r="I141" s="49"/>
      <c r="J141" s="48" t="str">
        <f>D18</f>
        <v>UHD Béni Khalled</v>
      </c>
    </row>
    <row r="142" spans="1:10" ht="33" customHeight="1" x14ac:dyDescent="0.25">
      <c r="A142" s="57" t="s">
        <v>281</v>
      </c>
      <c r="B142" s="426">
        <f>'A1 Exploitation'!D609</f>
        <v>0.94736842105263153</v>
      </c>
      <c r="C142" s="426"/>
      <c r="D142" s="49"/>
      <c r="E142" s="49"/>
      <c r="F142" s="49"/>
      <c r="G142" s="49"/>
      <c r="H142" s="49"/>
      <c r="I142" s="49"/>
    </row>
    <row r="143" spans="1:10" ht="33" customHeight="1" x14ac:dyDescent="0.25">
      <c r="A143" s="56" t="s">
        <v>282</v>
      </c>
      <c r="B143" s="426">
        <f>'A2 Exploitation'!D610</f>
        <v>0.69565217391304346</v>
      </c>
      <c r="C143" s="426"/>
      <c r="D143" s="49"/>
      <c r="E143" s="49"/>
      <c r="F143" s="49"/>
      <c r="G143" s="49"/>
      <c r="H143" s="49"/>
      <c r="I143" s="49"/>
    </row>
    <row r="144" spans="1:10" ht="33" customHeight="1" x14ac:dyDescent="0.25">
      <c r="A144" s="57" t="s">
        <v>283</v>
      </c>
      <c r="B144" s="426" t="e">
        <f>'A3 Exploitation'!D610</f>
        <v>#DIV/0!</v>
      </c>
      <c r="C144" s="426"/>
      <c r="D144" s="49"/>
      <c r="E144" s="49"/>
      <c r="F144" s="49"/>
      <c r="G144" s="49"/>
      <c r="H144" s="49"/>
      <c r="I144" s="49"/>
    </row>
    <row r="145" spans="1:10" ht="33" customHeight="1" x14ac:dyDescent="0.25">
      <c r="A145" s="57" t="s">
        <v>284</v>
      </c>
      <c r="B145" s="426" t="e">
        <f>'A4 Exploitation'!D610</f>
        <v>#DIV/0!</v>
      </c>
      <c r="C145" s="426"/>
      <c r="D145" s="49"/>
      <c r="E145" s="49"/>
      <c r="F145" s="49"/>
      <c r="G145" s="49"/>
      <c r="H145" s="49"/>
      <c r="I145" s="49"/>
    </row>
    <row r="146" spans="1:10" ht="33" customHeight="1" x14ac:dyDescent="0.25">
      <c r="A146" s="56" t="s">
        <v>285</v>
      </c>
      <c r="B146" s="426"/>
      <c r="C146" s="426"/>
      <c r="D146" s="49"/>
      <c r="E146" s="49"/>
      <c r="F146" s="49"/>
      <c r="G146" s="49"/>
      <c r="H146" s="49"/>
      <c r="I146" s="49"/>
    </row>
    <row r="147" spans="1:10" ht="33" customHeight="1" x14ac:dyDescent="0.25">
      <c r="A147" s="56" t="s">
        <v>286</v>
      </c>
      <c r="B147" s="426"/>
      <c r="C147" s="426"/>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27" t="s">
        <v>292</v>
      </c>
      <c r="C150" s="427"/>
      <c r="D150" s="49"/>
      <c r="E150" s="49"/>
      <c r="F150" s="49"/>
      <c r="G150" s="49"/>
      <c r="H150" s="49"/>
      <c r="I150" s="49"/>
      <c r="J150" s="48" t="str">
        <f>D18</f>
        <v>UHD Béni Khalled</v>
      </c>
    </row>
    <row r="151" spans="1:10" ht="33" customHeight="1" x14ac:dyDescent="0.25">
      <c r="A151" s="57" t="s">
        <v>281</v>
      </c>
      <c r="B151" s="426">
        <f>'A1 Exploitation'!D672</f>
        <v>0.97222222222222221</v>
      </c>
      <c r="C151" s="426"/>
      <c r="D151" s="49"/>
      <c r="E151" s="49"/>
      <c r="F151" s="49"/>
      <c r="G151" s="49"/>
      <c r="H151" s="49"/>
      <c r="I151" s="49"/>
    </row>
    <row r="152" spans="1:10" ht="33" customHeight="1" x14ac:dyDescent="0.25">
      <c r="A152" s="56" t="s">
        <v>282</v>
      </c>
      <c r="B152" s="426">
        <f>'A2 Exploitation'!D673</f>
        <v>0.92105263157894735</v>
      </c>
      <c r="C152" s="426"/>
      <c r="D152" s="49"/>
      <c r="E152" s="49"/>
      <c r="F152" s="49"/>
      <c r="G152" s="49"/>
      <c r="H152" s="49"/>
      <c r="I152" s="49"/>
    </row>
    <row r="153" spans="1:10" ht="33" customHeight="1" x14ac:dyDescent="0.25">
      <c r="A153" s="57" t="s">
        <v>283</v>
      </c>
      <c r="B153" s="426" t="e">
        <f>'A3 Exploitation'!D673</f>
        <v>#DIV/0!</v>
      </c>
      <c r="C153" s="426"/>
      <c r="D153" s="49"/>
      <c r="E153" s="49"/>
      <c r="F153" s="49"/>
      <c r="G153" s="49"/>
      <c r="H153" s="49"/>
      <c r="I153" s="49"/>
    </row>
    <row r="154" spans="1:10" ht="33" customHeight="1" x14ac:dyDescent="0.25">
      <c r="A154" s="57" t="s">
        <v>284</v>
      </c>
      <c r="B154" s="426" t="e">
        <f>'A4 Exploitation'!D673</f>
        <v>#DIV/0!</v>
      </c>
      <c r="C154" s="426"/>
      <c r="D154" s="49"/>
      <c r="E154" s="49"/>
      <c r="F154" s="49"/>
      <c r="G154" s="49"/>
      <c r="H154" s="49"/>
      <c r="I154" s="49"/>
    </row>
    <row r="155" spans="1:10" ht="33" customHeight="1" x14ac:dyDescent="0.25">
      <c r="A155" s="56" t="s">
        <v>285</v>
      </c>
      <c r="B155" s="426"/>
      <c r="C155" s="426"/>
      <c r="D155" s="49"/>
      <c r="E155" s="49"/>
      <c r="F155" s="49"/>
      <c r="G155" s="49"/>
      <c r="H155" s="49"/>
      <c r="I155" s="49"/>
    </row>
    <row r="156" spans="1:10" ht="33" customHeight="1" x14ac:dyDescent="0.25">
      <c r="A156" s="56" t="s">
        <v>286</v>
      </c>
      <c r="B156" s="426"/>
      <c r="C156" s="426"/>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28"/>
      <c r="C159" s="428"/>
      <c r="D159" s="49"/>
      <c r="E159" s="49"/>
      <c r="F159" s="49"/>
      <c r="G159" s="49"/>
      <c r="H159" s="49"/>
      <c r="I159" s="49"/>
    </row>
    <row r="160" spans="1:10" ht="33" customHeight="1" x14ac:dyDescent="0.25">
      <c r="A160" s="56" t="s">
        <v>279</v>
      </c>
      <c r="B160" s="427" t="s">
        <v>473</v>
      </c>
      <c r="C160" s="427"/>
      <c r="D160" s="49"/>
      <c r="E160" s="49"/>
      <c r="F160" s="49"/>
      <c r="G160" s="49"/>
      <c r="H160" s="49"/>
      <c r="I160" s="49"/>
      <c r="J160" s="48" t="str">
        <f>D18</f>
        <v>UHD Béni Khalled</v>
      </c>
    </row>
    <row r="161" spans="1:10" ht="33" customHeight="1" x14ac:dyDescent="0.25">
      <c r="A161" s="57" t="s">
        <v>281</v>
      </c>
      <c r="B161" s="426">
        <f>'A1 Exploitation'!D701</f>
        <v>0.9375</v>
      </c>
      <c r="C161" s="426"/>
      <c r="D161" s="49"/>
      <c r="E161" s="49"/>
      <c r="F161" s="49"/>
      <c r="G161" s="49"/>
      <c r="H161" s="49"/>
      <c r="I161" s="49"/>
    </row>
    <row r="162" spans="1:10" ht="33" customHeight="1" x14ac:dyDescent="0.25">
      <c r="A162" s="56" t="s">
        <v>282</v>
      </c>
      <c r="B162" s="426">
        <f>'A2 Exploitation'!D702</f>
        <v>0.88888888888888884</v>
      </c>
      <c r="C162" s="426"/>
      <c r="D162" s="49"/>
      <c r="E162" s="49"/>
      <c r="F162" s="49"/>
      <c r="G162" s="49"/>
      <c r="H162" s="49"/>
      <c r="I162" s="49"/>
    </row>
    <row r="163" spans="1:10" ht="33" customHeight="1" x14ac:dyDescent="0.25">
      <c r="A163" s="57" t="s">
        <v>283</v>
      </c>
      <c r="B163" s="426" t="e">
        <f>'A3 Exploitation'!D702</f>
        <v>#DIV/0!</v>
      </c>
      <c r="C163" s="426"/>
      <c r="D163" s="49"/>
      <c r="E163" s="49"/>
      <c r="F163" s="49"/>
      <c r="G163" s="49"/>
      <c r="H163" s="49"/>
      <c r="I163" s="49"/>
    </row>
    <row r="164" spans="1:10" ht="33" customHeight="1" x14ac:dyDescent="0.25">
      <c r="A164" s="57" t="s">
        <v>284</v>
      </c>
      <c r="B164" s="426" t="e">
        <f>'A4 Exploitation'!D702</f>
        <v>#DIV/0!</v>
      </c>
      <c r="C164" s="426"/>
    </row>
    <row r="165" spans="1:10" ht="33" customHeight="1" x14ac:dyDescent="0.25">
      <c r="A165" s="56" t="s">
        <v>285</v>
      </c>
      <c r="B165" s="426"/>
      <c r="C165" s="426"/>
    </row>
    <row r="166" spans="1:10" ht="18" x14ac:dyDescent="0.25">
      <c r="A166" s="56" t="s">
        <v>286</v>
      </c>
      <c r="B166" s="426"/>
      <c r="C166" s="426"/>
    </row>
    <row r="167" spans="1:10" ht="18.75" x14ac:dyDescent="0.25">
      <c r="A167" s="60"/>
      <c r="B167" s="53"/>
      <c r="C167" s="53"/>
    </row>
    <row r="168" spans="1:10" ht="33" customHeight="1" x14ac:dyDescent="0.25">
      <c r="A168" s="60"/>
      <c r="B168" s="53"/>
      <c r="C168" s="53"/>
    </row>
    <row r="169" spans="1:10" ht="33" customHeight="1" x14ac:dyDescent="0.25">
      <c r="A169" s="56" t="s">
        <v>279</v>
      </c>
      <c r="B169" s="427" t="s">
        <v>474</v>
      </c>
      <c r="C169" s="427"/>
      <c r="J169" s="48" t="str">
        <f>D18</f>
        <v>UHD Béni Khalled</v>
      </c>
    </row>
    <row r="170" spans="1:10" ht="33" customHeight="1" x14ac:dyDescent="0.25">
      <c r="A170" s="57" t="s">
        <v>281</v>
      </c>
      <c r="B170" s="426">
        <f>'A1 Exploitation'!D725</f>
        <v>1</v>
      </c>
      <c r="C170" s="426"/>
    </row>
    <row r="171" spans="1:10" ht="33" customHeight="1" x14ac:dyDescent="0.25">
      <c r="A171" s="56" t="s">
        <v>282</v>
      </c>
      <c r="B171" s="426">
        <f>'A2 Exploitation'!D726</f>
        <v>1</v>
      </c>
      <c r="C171" s="426"/>
    </row>
    <row r="172" spans="1:10" ht="33" customHeight="1" x14ac:dyDescent="0.25">
      <c r="A172" s="57" t="s">
        <v>283</v>
      </c>
      <c r="B172" s="426" t="e">
        <f>'A3 Exploitation'!D726</f>
        <v>#DIV/0!</v>
      </c>
      <c r="C172" s="426"/>
    </row>
    <row r="173" spans="1:10" ht="33" customHeight="1" x14ac:dyDescent="0.25">
      <c r="A173" s="57" t="s">
        <v>284</v>
      </c>
      <c r="B173" s="426" t="e">
        <f>'A4 Exploitation'!D726</f>
        <v>#DIV/0!</v>
      </c>
      <c r="C173" s="426"/>
    </row>
    <row r="174" spans="1:10" ht="33" customHeight="1" x14ac:dyDescent="0.25">
      <c r="A174" s="56" t="s">
        <v>285</v>
      </c>
      <c r="B174" s="426"/>
      <c r="C174" s="426"/>
    </row>
    <row r="175" spans="1:10" ht="18" x14ac:dyDescent="0.25">
      <c r="A175" s="56" t="s">
        <v>286</v>
      </c>
      <c r="B175" s="426"/>
      <c r="C175" s="426"/>
    </row>
    <row r="176" spans="1:10" ht="18.75" x14ac:dyDescent="0.25">
      <c r="A176" s="60"/>
      <c r="B176" s="53"/>
      <c r="C176" s="53"/>
    </row>
    <row r="177" spans="1:10" ht="33" customHeight="1" x14ac:dyDescent="0.25">
      <c r="A177" s="60"/>
      <c r="B177" s="53"/>
      <c r="C177" s="53"/>
    </row>
    <row r="178" spans="1:10" ht="33" customHeight="1" x14ac:dyDescent="0.25">
      <c r="A178" s="56" t="s">
        <v>279</v>
      </c>
      <c r="B178" s="427" t="s">
        <v>293</v>
      </c>
      <c r="C178" s="427"/>
      <c r="J178" s="48" t="str">
        <f>D18</f>
        <v>UHD Béni Khalled</v>
      </c>
    </row>
    <row r="179" spans="1:10" ht="33" customHeight="1" x14ac:dyDescent="0.25">
      <c r="A179" s="57" t="s">
        <v>281</v>
      </c>
      <c r="B179" s="426">
        <f>'A1 Technique'!D199</f>
        <v>0.92924528301886788</v>
      </c>
      <c r="C179" s="426"/>
    </row>
    <row r="180" spans="1:10" ht="33" customHeight="1" x14ac:dyDescent="0.25">
      <c r="A180" s="56" t="s">
        <v>282</v>
      </c>
      <c r="B180" s="426">
        <f>'A2 Technique'!D199</f>
        <v>0.8842592592592593</v>
      </c>
      <c r="C180" s="426"/>
    </row>
    <row r="181" spans="1:10" ht="33" customHeight="1" x14ac:dyDescent="0.25">
      <c r="A181" s="57" t="s">
        <v>283</v>
      </c>
      <c r="B181" s="426" t="e">
        <f>'A3 Technique'!D199</f>
        <v>#DIV/0!</v>
      </c>
      <c r="C181" s="426"/>
    </row>
    <row r="182" spans="1:10" ht="33" customHeight="1" x14ac:dyDescent="0.25">
      <c r="A182" s="57" t="s">
        <v>284</v>
      </c>
      <c r="B182" s="426" t="e">
        <f>'A4 Technique'!D199</f>
        <v>#DIV/0!</v>
      </c>
      <c r="C182" s="426"/>
    </row>
    <row r="183" spans="1:10" ht="33" customHeight="1" x14ac:dyDescent="0.25">
      <c r="A183" s="56" t="s">
        <v>285</v>
      </c>
      <c r="B183" s="426"/>
      <c r="C183" s="426"/>
    </row>
    <row r="184" spans="1:10" ht="18" x14ac:dyDescent="0.25">
      <c r="A184" s="56" t="s">
        <v>286</v>
      </c>
      <c r="B184" s="426"/>
      <c r="C184" s="426"/>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29"/>
  <sheetViews>
    <sheetView view="pageBreakPreview" topLeftCell="A31" zoomScale="60" zoomScaleNormal="100" workbookViewId="0">
      <selection activeCell="F298" sqref="F298"/>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513"/>
      <c r="E1" s="513"/>
      <c r="F1" s="513"/>
      <c r="G1" s="513"/>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514" t="s">
        <v>151</v>
      </c>
      <c r="B7" s="514"/>
      <c r="C7" s="514"/>
      <c r="D7" s="514"/>
      <c r="E7" s="514"/>
      <c r="F7" s="514"/>
      <c r="G7" s="111"/>
    </row>
    <row r="8" spans="1:7" ht="22.5" x14ac:dyDescent="0.45">
      <c r="A8" s="515" t="str">
        <f>'Page de garde'!D18</f>
        <v>UHD Béni Khalled</v>
      </c>
      <c r="B8" s="515"/>
      <c r="C8" s="515"/>
      <c r="D8" s="515"/>
      <c r="E8" s="515"/>
      <c r="F8" s="515"/>
      <c r="G8" s="111"/>
    </row>
    <row r="9" spans="1:7" ht="22.5" x14ac:dyDescent="0.45">
      <c r="A9" s="112" t="s">
        <v>39</v>
      </c>
      <c r="B9" s="516" t="s">
        <v>475</v>
      </c>
      <c r="C9" s="516"/>
      <c r="D9" s="516"/>
      <c r="E9" s="516"/>
      <c r="F9" s="516"/>
      <c r="G9" s="111"/>
    </row>
    <row r="10" spans="1:7" ht="22.5" x14ac:dyDescent="0.45">
      <c r="A10" s="113" t="s">
        <v>41</v>
      </c>
      <c r="B10" s="517" t="s">
        <v>476</v>
      </c>
      <c r="C10" s="517"/>
      <c r="D10" s="517"/>
      <c r="E10" s="517"/>
      <c r="F10" s="517"/>
      <c r="G10" s="111"/>
    </row>
    <row r="11" spans="1:7" ht="22.5" x14ac:dyDescent="0.45">
      <c r="A11" s="112" t="s">
        <v>40</v>
      </c>
      <c r="B11" s="512">
        <v>43518</v>
      </c>
      <c r="C11" s="512"/>
      <c r="D11" s="512"/>
      <c r="E11" s="512"/>
      <c r="F11" s="512"/>
      <c r="G11" s="111"/>
    </row>
    <row r="12" spans="1:7" ht="22.5" x14ac:dyDescent="0.45">
      <c r="A12" s="112" t="s">
        <v>200</v>
      </c>
      <c r="B12" s="518">
        <f>D729</f>
        <v>0.8666666666666667</v>
      </c>
      <c r="C12" s="518"/>
      <c r="D12" s="518"/>
      <c r="E12" s="518"/>
      <c r="F12" s="518"/>
      <c r="G12" s="111"/>
    </row>
    <row r="13" spans="1:7" ht="22.5" x14ac:dyDescent="0.45">
      <c r="A13" s="110"/>
      <c r="B13" s="108"/>
      <c r="C13" s="108"/>
      <c r="D13" s="513"/>
      <c r="E13" s="513"/>
      <c r="F13" s="513"/>
      <c r="G13" s="513"/>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43518</v>
      </c>
      <c r="B16" s="117"/>
      <c r="C16" s="117"/>
      <c r="D16" s="117"/>
      <c r="E16" s="117"/>
      <c r="F16" s="117"/>
      <c r="G16" s="114"/>
    </row>
    <row r="17" spans="1:8" ht="16.5" customHeight="1" x14ac:dyDescent="0.4">
      <c r="A17" s="448" t="s">
        <v>28</v>
      </c>
      <c r="B17" s="449" t="s">
        <v>29</v>
      </c>
      <c r="C17" s="449"/>
      <c r="D17" s="449" t="s">
        <v>42</v>
      </c>
      <c r="E17" s="450" t="s">
        <v>266</v>
      </c>
      <c r="F17" s="450" t="s">
        <v>300</v>
      </c>
      <c r="G17" s="114"/>
    </row>
    <row r="18" spans="1:8" ht="16.5" customHeight="1" x14ac:dyDescent="0.4">
      <c r="A18" s="448"/>
      <c r="B18" s="118" t="s">
        <v>32</v>
      </c>
      <c r="C18" s="118" t="s">
        <v>31</v>
      </c>
      <c r="D18" s="449"/>
      <c r="E18" s="450"/>
      <c r="F18" s="450"/>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v>2</v>
      </c>
      <c r="C22" s="122"/>
      <c r="D22" s="123"/>
      <c r="E22" s="124"/>
      <c r="F22" s="123"/>
      <c r="G22" s="114"/>
      <c r="H22" s="2" t="s">
        <v>299</v>
      </c>
    </row>
    <row r="23" spans="1:8" ht="21" x14ac:dyDescent="0.4">
      <c r="A23" s="121" t="s">
        <v>76</v>
      </c>
      <c r="B23" s="122" t="s">
        <v>30</v>
      </c>
      <c r="C23" s="122"/>
      <c r="D23" s="123"/>
      <c r="E23" s="124"/>
      <c r="F23" s="123"/>
      <c r="G23" s="114"/>
    </row>
    <row r="24" spans="1:8" ht="21" x14ac:dyDescent="0.4">
      <c r="A24" s="125" t="s">
        <v>432</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67.5" x14ac:dyDescent="0.4">
      <c r="A34" s="141" t="s">
        <v>433</v>
      </c>
      <c r="B34" s="122">
        <v>2</v>
      </c>
      <c r="C34" s="142" t="str">
        <f>IF(B34=0, -5, "0")</f>
        <v>0</v>
      </c>
      <c r="D34" s="140"/>
      <c r="E34" s="124"/>
      <c r="F34" s="123"/>
      <c r="G34" s="114"/>
    </row>
    <row r="35" spans="1:7" ht="45" x14ac:dyDescent="0.4">
      <c r="A35" s="141" t="s">
        <v>401</v>
      </c>
      <c r="B35" s="122">
        <v>2</v>
      </c>
      <c r="C35" s="142" t="str">
        <f>IF(B35=0, -5, "0")</f>
        <v>0</v>
      </c>
      <c r="D35" s="127"/>
      <c r="E35" s="124"/>
      <c r="F35" s="123"/>
      <c r="G35" s="129"/>
    </row>
    <row r="36" spans="1:7" ht="22.5" x14ac:dyDescent="0.4">
      <c r="A36" s="398" t="s">
        <v>397</v>
      </c>
      <c r="B36" s="122">
        <v>2</v>
      </c>
      <c r="C36" s="142" t="str">
        <f>IF(B36=0, -2, "0")</f>
        <v>0</v>
      </c>
      <c r="D36" s="145"/>
      <c r="E36" s="127"/>
      <c r="F36" s="123"/>
      <c r="G36" s="129"/>
    </row>
    <row r="37" spans="1:7" ht="21" x14ac:dyDescent="0.4">
      <c r="A37" s="121" t="s">
        <v>402</v>
      </c>
      <c r="B37" s="122">
        <v>2</v>
      </c>
      <c r="C37" s="122"/>
      <c r="D37" s="123"/>
      <c r="E37" s="124"/>
      <c r="F37" s="123"/>
      <c r="G37" s="114"/>
    </row>
    <row r="38" spans="1:7" ht="22.5" x14ac:dyDescent="0.4">
      <c r="A38" s="136" t="s">
        <v>311</v>
      </c>
      <c r="B38" s="137"/>
      <c r="C38" s="137"/>
      <c r="D38" s="137"/>
      <c r="E38" s="137"/>
      <c r="F38" s="137"/>
      <c r="G38" s="114"/>
    </row>
    <row r="39" spans="1:7" ht="42" x14ac:dyDescent="0.4">
      <c r="A39" s="125" t="s">
        <v>329</v>
      </c>
      <c r="B39" s="122">
        <v>0</v>
      </c>
      <c r="C39" s="122"/>
      <c r="D39" s="123" t="s">
        <v>485</v>
      </c>
      <c r="E39" s="123" t="s">
        <v>513</v>
      </c>
      <c r="F39" s="123" t="s">
        <v>298</v>
      </c>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407</v>
      </c>
      <c r="B42" s="122">
        <v>2</v>
      </c>
      <c r="C42" s="122"/>
      <c r="D42" s="123"/>
      <c r="E42" s="124"/>
      <c r="F42" s="123"/>
      <c r="G42" s="114"/>
    </row>
    <row r="43" spans="1:7" ht="21" x14ac:dyDescent="0.4">
      <c r="A43" s="138" t="s">
        <v>423</v>
      </c>
      <c r="B43" s="415">
        <v>2</v>
      </c>
      <c r="C43" s="122"/>
      <c r="D43" s="411">
        <v>1</v>
      </c>
      <c r="E43" s="147"/>
      <c r="F43" s="412"/>
      <c r="G43" s="114"/>
    </row>
    <row r="44" spans="1:7" ht="21" x14ac:dyDescent="0.4">
      <c r="A44" s="148" t="s">
        <v>34</v>
      </c>
      <c r="B44" s="148"/>
      <c r="C44" s="148"/>
      <c r="D44" s="148">
        <f>SUM(B30:C37,B39:C43)</f>
        <v>24</v>
      </c>
      <c r="E44" s="108"/>
      <c r="F44" s="114"/>
      <c r="G44" s="114"/>
    </row>
    <row r="45" spans="1:7" ht="21" x14ac:dyDescent="0.4">
      <c r="A45" s="130" t="s">
        <v>33</v>
      </c>
      <c r="B45" s="131"/>
      <c r="C45" s="132"/>
      <c r="D45" s="133">
        <f>D44/(COUNT(B30:C37,B39:C43)*2)</f>
        <v>0.92307692307692313</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32</v>
      </c>
      <c r="E47" s="108"/>
      <c r="F47" s="114"/>
      <c r="G47" s="114"/>
    </row>
    <row r="48" spans="1:7" ht="22.5" x14ac:dyDescent="0.45">
      <c r="A48" s="150" t="s">
        <v>168</v>
      </c>
      <c r="B48" s="151"/>
      <c r="C48" s="152"/>
      <c r="D48" s="154">
        <f>D47/(COUNT(B30:C37,B21:C25,B39:C43)*2)</f>
        <v>0.94117647058823528</v>
      </c>
      <c r="E48" s="108"/>
      <c r="F48" s="114"/>
      <c r="G48" s="114"/>
    </row>
    <row r="49" spans="1:7" ht="21" x14ac:dyDescent="0.3">
      <c r="A49" s="436"/>
      <c r="B49" s="436"/>
      <c r="C49" s="436"/>
      <c r="D49" s="436"/>
      <c r="E49" s="436"/>
      <c r="F49" s="436"/>
      <c r="G49" s="436"/>
    </row>
    <row r="50" spans="1:7" ht="22.5" x14ac:dyDescent="0.45">
      <c r="A50" s="310" t="s">
        <v>107</v>
      </c>
      <c r="B50" s="310"/>
      <c r="C50" s="310"/>
      <c r="D50" s="310"/>
      <c r="E50" s="310"/>
      <c r="F50" s="310"/>
      <c r="G50" s="114"/>
    </row>
    <row r="51" spans="1:7" ht="21" x14ac:dyDescent="0.4">
      <c r="A51" s="156">
        <f>B11</f>
        <v>43518</v>
      </c>
      <c r="B51" s="114"/>
      <c r="C51" s="135"/>
      <c r="D51" s="114"/>
      <c r="E51" s="108"/>
      <c r="F51" s="114"/>
      <c r="G51" s="114"/>
    </row>
    <row r="52" spans="1:7" ht="21" x14ac:dyDescent="0.4">
      <c r="A52" s="448" t="s">
        <v>28</v>
      </c>
      <c r="B52" s="449" t="s">
        <v>29</v>
      </c>
      <c r="C52" s="449"/>
      <c r="D52" s="449" t="s">
        <v>42</v>
      </c>
      <c r="E52" s="450" t="s">
        <v>266</v>
      </c>
      <c r="F52" s="450" t="s">
        <v>302</v>
      </c>
      <c r="G52" s="129"/>
    </row>
    <row r="53" spans="1:7" ht="21" x14ac:dyDescent="0.4">
      <c r="A53" s="448"/>
      <c r="B53" s="118" t="s">
        <v>32</v>
      </c>
      <c r="C53" s="118" t="s">
        <v>31</v>
      </c>
      <c r="D53" s="449"/>
      <c r="E53" s="450"/>
      <c r="F53" s="450"/>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434"/>
      <c r="B64" s="435"/>
      <c r="C64" s="435"/>
      <c r="D64" s="435"/>
      <c r="E64" s="435"/>
      <c r="F64" s="435"/>
      <c r="G64" s="435"/>
    </row>
    <row r="65" spans="1:7" ht="43.5" customHeight="1" x14ac:dyDescent="0.4">
      <c r="A65" s="523" t="s">
        <v>351</v>
      </c>
      <c r="B65" s="523"/>
      <c r="C65" s="523"/>
      <c r="D65" s="523"/>
      <c r="E65" s="523"/>
      <c r="F65" s="523"/>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s="258" customFormat="1" ht="21" x14ac:dyDescent="0.4">
      <c r="A83" s="443"/>
      <c r="B83" s="443"/>
      <c r="C83" s="443"/>
      <c r="D83" s="443"/>
      <c r="E83" s="443"/>
      <c r="F83" s="443"/>
      <c r="G83" s="443"/>
    </row>
    <row r="84" spans="1:7" ht="45" customHeight="1" x14ac:dyDescent="0.45">
      <c r="A84" s="524" t="s">
        <v>352</v>
      </c>
      <c r="B84" s="524"/>
      <c r="C84" s="524"/>
      <c r="D84" s="524"/>
      <c r="E84" s="524"/>
      <c r="F84" s="524"/>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s="258" customFormat="1"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439"/>
      <c r="B103" s="437"/>
      <c r="C103" s="437"/>
      <c r="D103" s="437"/>
      <c r="E103" s="437"/>
      <c r="F103" s="444"/>
      <c r="G103" s="173"/>
    </row>
    <row r="104" spans="1:7" s="80" customFormat="1" ht="46.5" customHeight="1" x14ac:dyDescent="0.4">
      <c r="A104" s="523" t="s">
        <v>353</v>
      </c>
      <c r="B104" s="523"/>
      <c r="C104" s="523"/>
      <c r="D104" s="523"/>
      <c r="E104" s="523"/>
      <c r="F104" s="523"/>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5"/>
      <c r="B111" s="446"/>
      <c r="C111" s="446"/>
      <c r="D111" s="446"/>
      <c r="E111" s="446"/>
      <c r="F111" s="447"/>
      <c r="G111" s="129"/>
    </row>
    <row r="112" spans="1:7" s="80" customFormat="1" ht="39.75" customHeight="1" x14ac:dyDescent="0.4">
      <c r="A112" s="523" t="s">
        <v>391</v>
      </c>
      <c r="B112" s="523"/>
      <c r="C112" s="523"/>
      <c r="D112" s="523"/>
      <c r="E112" s="523"/>
      <c r="F112" s="523"/>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7"/>
      <c r="B120" s="437"/>
      <c r="C120" s="437"/>
      <c r="D120" s="437"/>
      <c r="E120" s="437"/>
      <c r="F120" s="437"/>
      <c r="G120" s="173"/>
    </row>
    <row r="121" spans="1:7" ht="22.5" x14ac:dyDescent="0.4">
      <c r="A121" s="523" t="s">
        <v>311</v>
      </c>
      <c r="B121" s="523"/>
      <c r="C121" s="523"/>
      <c r="D121" s="523"/>
      <c r="E121" s="523"/>
      <c r="F121" s="523"/>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21" x14ac:dyDescent="0.4">
      <c r="A129" s="188" t="s">
        <v>423</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438"/>
      <c r="B132" s="438"/>
      <c r="C132" s="438"/>
      <c r="D132" s="438"/>
      <c r="E132" s="438"/>
      <c r="F132" s="438"/>
      <c r="G132" s="114"/>
    </row>
    <row r="133" spans="1:16384" ht="22.5" customHeight="1" x14ac:dyDescent="0.4">
      <c r="A133" s="525" t="s">
        <v>425</v>
      </c>
      <c r="B133" s="525"/>
      <c r="C133" s="525"/>
      <c r="D133" s="525"/>
      <c r="E133" s="525"/>
      <c r="F133" s="525"/>
      <c r="G133" s="114"/>
    </row>
    <row r="134" spans="1:16384" s="258" customFormat="1" ht="22.5" customHeight="1" x14ac:dyDescent="0.4">
      <c r="A134" s="526"/>
      <c r="B134" s="526"/>
      <c r="C134" s="526"/>
      <c r="D134" s="526"/>
      <c r="E134" s="526"/>
      <c r="F134" s="526"/>
      <c r="G134" s="114"/>
    </row>
    <row r="135" spans="1:16384" s="326" customFormat="1" ht="22.5" customHeight="1" x14ac:dyDescent="0.25">
      <c r="A135" s="448" t="s">
        <v>28</v>
      </c>
      <c r="B135" s="449" t="s">
        <v>29</v>
      </c>
      <c r="C135" s="449"/>
      <c r="D135" s="449" t="s">
        <v>42</v>
      </c>
      <c r="E135" s="450" t="s">
        <v>266</v>
      </c>
      <c r="F135" s="450" t="s">
        <v>302</v>
      </c>
    </row>
    <row r="136" spans="1:16384" s="326" customFormat="1" ht="22.5" customHeight="1" x14ac:dyDescent="0.25">
      <c r="A136" s="448"/>
      <c r="B136" s="118" t="s">
        <v>32</v>
      </c>
      <c r="C136" s="118" t="s">
        <v>31</v>
      </c>
      <c r="D136" s="449"/>
      <c r="E136" s="450"/>
      <c r="F136" s="450"/>
    </row>
    <row r="137" spans="1:16384" s="258" customFormat="1" ht="22.5" customHeight="1" x14ac:dyDescent="0.3">
      <c r="A137" s="156"/>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46.5" customHeight="1" x14ac:dyDescent="0.4">
      <c r="A138" s="527" t="s">
        <v>462</v>
      </c>
      <c r="B138" s="527"/>
      <c r="C138" s="527"/>
      <c r="D138" s="527"/>
      <c r="E138" s="527"/>
      <c r="F138" s="527"/>
      <c r="G138" s="114"/>
    </row>
    <row r="139" spans="1:16384" ht="22.5" x14ac:dyDescent="0.4">
      <c r="A139" s="349" t="s">
        <v>50</v>
      </c>
      <c r="B139" s="122">
        <v>2</v>
      </c>
      <c r="C139" s="143" t="str">
        <f>IF(B139=0, -10, IF(B139=1, -5, "0"))</f>
        <v>0</v>
      </c>
      <c r="D139" s="419"/>
      <c r="E139" s="200"/>
      <c r="F139" s="123"/>
      <c r="G139" s="114"/>
    </row>
    <row r="140" spans="1:16384" ht="63" x14ac:dyDescent="0.4">
      <c r="A140" s="125" t="s">
        <v>334</v>
      </c>
      <c r="B140" s="122">
        <v>0</v>
      </c>
      <c r="C140" s="125"/>
      <c r="D140" s="125" t="s">
        <v>538</v>
      </c>
      <c r="E140" s="125" t="s">
        <v>539</v>
      </c>
      <c r="F140" s="322" t="s">
        <v>299</v>
      </c>
      <c r="G140" s="114"/>
    </row>
    <row r="141" spans="1:16384" ht="21" x14ac:dyDescent="0.4">
      <c r="A141" s="125" t="s">
        <v>335</v>
      </c>
      <c r="B141" s="122">
        <v>2</v>
      </c>
      <c r="C141" s="125"/>
      <c r="D141" s="125"/>
      <c r="E141" s="125"/>
      <c r="F141" s="322"/>
      <c r="G141" s="114"/>
    </row>
    <row r="142" spans="1:16384" ht="21" x14ac:dyDescent="0.4">
      <c r="A142" s="125" t="s">
        <v>370</v>
      </c>
      <c r="B142" s="122">
        <v>2</v>
      </c>
      <c r="C142" s="125"/>
      <c r="D142" s="125"/>
      <c r="E142" s="125"/>
      <c r="F142" s="322"/>
      <c r="G142" s="114"/>
    </row>
    <row r="143" spans="1:16384" ht="22.5" x14ac:dyDescent="0.4">
      <c r="A143" s="171" t="s">
        <v>408</v>
      </c>
      <c r="B143" s="122">
        <v>2</v>
      </c>
      <c r="C143" s="143" t="str">
        <f>IF(B143=0, -10, "0")</f>
        <v>0</v>
      </c>
      <c r="D143" s="125"/>
      <c r="E143" s="125"/>
      <c r="F143" s="322"/>
      <c r="G143" s="114"/>
    </row>
    <row r="144" spans="1:16384" ht="21" x14ac:dyDescent="0.4">
      <c r="A144" s="125" t="s">
        <v>332</v>
      </c>
      <c r="B144" s="122">
        <v>2</v>
      </c>
      <c r="C144" s="125"/>
      <c r="D144" s="125"/>
      <c r="E144" s="125"/>
      <c r="F144" s="322"/>
      <c r="G144" s="114"/>
    </row>
    <row r="145" spans="1:7" s="258" customFormat="1" ht="21" x14ac:dyDescent="0.4">
      <c r="A145" s="339"/>
      <c r="B145" s="338"/>
      <c r="C145" s="347"/>
      <c r="D145" s="347"/>
      <c r="E145" s="347"/>
      <c r="F145" s="347"/>
      <c r="G145" s="114"/>
    </row>
    <row r="146" spans="1:7" ht="24.75" customHeight="1" x14ac:dyDescent="0.4">
      <c r="A146" s="476" t="s">
        <v>350</v>
      </c>
      <c r="B146" s="476"/>
      <c r="C146" s="476"/>
      <c r="D146" s="476"/>
      <c r="E146" s="476"/>
      <c r="F146" s="476"/>
      <c r="G146" s="114"/>
    </row>
    <row r="147" spans="1:7" ht="84" x14ac:dyDescent="0.4">
      <c r="A147" s="306" t="s">
        <v>334</v>
      </c>
      <c r="B147" s="318">
        <v>0</v>
      </c>
      <c r="C147" s="306"/>
      <c r="D147" s="306" t="s">
        <v>537</v>
      </c>
      <c r="E147" s="306" t="s">
        <v>504</v>
      </c>
      <c r="F147" s="322" t="s">
        <v>299</v>
      </c>
      <c r="G147" s="114"/>
    </row>
    <row r="148" spans="1:7" ht="21" x14ac:dyDescent="0.4">
      <c r="A148" s="125" t="s">
        <v>422</v>
      </c>
      <c r="B148" s="318">
        <v>2</v>
      </c>
      <c r="C148" s="125"/>
      <c r="D148" s="125"/>
      <c r="E148" s="125"/>
      <c r="F148" s="322"/>
      <c r="G148" s="114"/>
    </row>
    <row r="149" spans="1:7" ht="21" x14ac:dyDescent="0.4">
      <c r="A149" s="125" t="s">
        <v>409</v>
      </c>
      <c r="B149" s="318">
        <v>2</v>
      </c>
      <c r="C149" s="125"/>
      <c r="D149" s="125"/>
      <c r="E149" s="125"/>
      <c r="F149" s="322"/>
      <c r="G149" s="114"/>
    </row>
    <row r="150" spans="1:7" ht="21" x14ac:dyDescent="0.4">
      <c r="A150" s="283" t="s">
        <v>337</v>
      </c>
      <c r="B150" s="318">
        <v>2</v>
      </c>
      <c r="C150" s="143" t="str">
        <f>IF(B150=0, -10, "0")</f>
        <v>0</v>
      </c>
      <c r="D150" s="125"/>
      <c r="E150" s="125"/>
      <c r="F150" s="322"/>
      <c r="G150" s="114"/>
    </row>
    <row r="151" spans="1:7" ht="21" x14ac:dyDescent="0.4">
      <c r="A151" s="125" t="s">
        <v>378</v>
      </c>
      <c r="B151" s="318">
        <v>2</v>
      </c>
      <c r="C151" s="125"/>
      <c r="D151" s="125"/>
      <c r="E151" s="125"/>
      <c r="F151" s="322"/>
      <c r="G151" s="114"/>
    </row>
    <row r="152" spans="1:7" ht="42" customHeight="1" x14ac:dyDescent="0.4">
      <c r="A152" s="294" t="s">
        <v>312</v>
      </c>
      <c r="B152" s="318">
        <v>2</v>
      </c>
      <c r="C152" s="169" t="str">
        <f>IF(B152=0, -5, "0")</f>
        <v>0</v>
      </c>
      <c r="D152" s="125"/>
      <c r="E152" s="125"/>
      <c r="F152" s="322"/>
      <c r="G152" s="114"/>
    </row>
    <row r="153" spans="1:7" ht="21" x14ac:dyDescent="0.4">
      <c r="A153" s="125" t="s">
        <v>338</v>
      </c>
      <c r="B153" s="318">
        <v>2</v>
      </c>
      <c r="C153" s="125"/>
      <c r="D153" s="125"/>
      <c r="E153" s="125"/>
      <c r="F153" s="322"/>
      <c r="G153" s="114"/>
    </row>
    <row r="154" spans="1:7" ht="21" x14ac:dyDescent="0.4">
      <c r="A154" s="283" t="s">
        <v>371</v>
      </c>
      <c r="B154" s="318">
        <v>2</v>
      </c>
      <c r="C154" s="143" t="str">
        <f>IF(B154=0, -10, "0")</f>
        <v>0</v>
      </c>
      <c r="D154" s="125"/>
      <c r="E154" s="125"/>
      <c r="F154" s="322"/>
      <c r="G154" s="114"/>
    </row>
    <row r="155" spans="1:7" ht="21" x14ac:dyDescent="0.4">
      <c r="A155" s="125" t="s">
        <v>117</v>
      </c>
      <c r="B155" s="318">
        <v>2</v>
      </c>
      <c r="C155" s="125"/>
      <c r="D155" s="125"/>
      <c r="E155" s="125"/>
      <c r="F155" s="322"/>
      <c r="G155" s="114"/>
    </row>
    <row r="156" spans="1:7" ht="21" x14ac:dyDescent="0.4">
      <c r="A156" s="125" t="s">
        <v>142</v>
      </c>
      <c r="B156" s="318">
        <v>2</v>
      </c>
      <c r="C156" s="125"/>
      <c r="D156" s="125"/>
      <c r="E156" s="125"/>
      <c r="F156" s="322"/>
      <c r="G156" s="114"/>
    </row>
    <row r="157" spans="1:7" ht="21" x14ac:dyDescent="0.4">
      <c r="A157" s="125" t="s">
        <v>339</v>
      </c>
      <c r="B157" s="318">
        <v>2</v>
      </c>
      <c r="C157" s="125"/>
      <c r="D157" s="125"/>
      <c r="E157" s="125"/>
      <c r="F157" s="322"/>
      <c r="G157" s="114"/>
    </row>
    <row r="158" spans="1:7" ht="42" x14ac:dyDescent="0.4">
      <c r="A158" s="290" t="s">
        <v>354</v>
      </c>
      <c r="B158" s="318">
        <v>2</v>
      </c>
      <c r="C158" s="142" t="str">
        <f>IF(B158=0, -2, "0")</f>
        <v>0</v>
      </c>
      <c r="D158" s="125"/>
      <c r="E158" s="125"/>
      <c r="F158" s="322"/>
      <c r="G158" s="114"/>
    </row>
    <row r="159" spans="1:7" ht="21" x14ac:dyDescent="0.4">
      <c r="A159" s="290" t="s">
        <v>63</v>
      </c>
      <c r="B159" s="318" t="s">
        <v>30</v>
      </c>
      <c r="C159" s="142" t="str">
        <f>IF(B159=0, -2, "0")</f>
        <v>0</v>
      </c>
      <c r="D159" s="125"/>
      <c r="E159" s="125"/>
      <c r="F159" s="322"/>
      <c r="G159" s="114"/>
    </row>
    <row r="160" spans="1:7" ht="21" x14ac:dyDescent="0.4">
      <c r="A160" s="290" t="s">
        <v>331</v>
      </c>
      <c r="B160" s="318">
        <v>2</v>
      </c>
      <c r="C160" s="142" t="str">
        <f>IF(B160=0, -2, "0")</f>
        <v>0</v>
      </c>
      <c r="D160" s="125"/>
      <c r="E160" s="125"/>
      <c r="F160" s="322"/>
      <c r="G160" s="114"/>
    </row>
    <row r="161" spans="1:7" s="258" customFormat="1" ht="84" x14ac:dyDescent="0.4">
      <c r="A161" s="121" t="s">
        <v>403</v>
      </c>
      <c r="B161" s="318">
        <v>0</v>
      </c>
      <c r="C161" s="296"/>
      <c r="D161" s="125" t="s">
        <v>502</v>
      </c>
      <c r="E161" s="125" t="s">
        <v>503</v>
      </c>
      <c r="F161" s="322" t="s">
        <v>298</v>
      </c>
      <c r="G161" s="114"/>
    </row>
    <row r="162" spans="1:7" ht="42" x14ac:dyDescent="0.4">
      <c r="A162" s="125" t="s">
        <v>341</v>
      </c>
      <c r="B162" s="318" t="s">
        <v>30</v>
      </c>
      <c r="C162" s="125"/>
      <c r="D162" s="125"/>
      <c r="E162" s="125"/>
      <c r="F162" s="322"/>
      <c r="G162" s="114"/>
    </row>
    <row r="163" spans="1:7" ht="42" x14ac:dyDescent="0.4">
      <c r="A163" s="125" t="s">
        <v>375</v>
      </c>
      <c r="B163" s="318" t="s">
        <v>30</v>
      </c>
      <c r="C163" s="125"/>
      <c r="D163" s="125"/>
      <c r="E163" s="125"/>
      <c r="F163" s="322"/>
      <c r="G163" s="114"/>
    </row>
    <row r="164" spans="1:7" s="258" customFormat="1" ht="21" x14ac:dyDescent="0.4">
      <c r="A164" s="439"/>
      <c r="B164" s="437"/>
      <c r="C164" s="437"/>
      <c r="D164" s="437"/>
      <c r="E164" s="437"/>
      <c r="F164" s="437"/>
      <c r="G164" s="114"/>
    </row>
    <row r="165" spans="1:7" s="258" customFormat="1" ht="32.25" customHeight="1" x14ac:dyDescent="0.4">
      <c r="A165" s="527" t="s">
        <v>463</v>
      </c>
      <c r="B165" s="527"/>
      <c r="C165" s="527"/>
      <c r="D165" s="527"/>
      <c r="E165" s="527"/>
      <c r="F165" s="527"/>
      <c r="G165" s="114"/>
    </row>
    <row r="166" spans="1:7" s="258" customFormat="1" ht="63" x14ac:dyDescent="0.4">
      <c r="A166" s="404" t="s">
        <v>316</v>
      </c>
      <c r="B166" s="122">
        <v>2</v>
      </c>
      <c r="C166" s="143" t="str">
        <f>IF(B166=0, -10, "0")</f>
        <v>0</v>
      </c>
      <c r="D166" s="286"/>
      <c r="E166" s="286"/>
      <c r="F166" s="322"/>
      <c r="G166" s="114"/>
    </row>
    <row r="167" spans="1:7" ht="21" x14ac:dyDescent="0.4">
      <c r="A167" s="125" t="s">
        <v>342</v>
      </c>
      <c r="B167" s="122">
        <v>2</v>
      </c>
      <c r="C167" s="125"/>
      <c r="D167" s="125"/>
      <c r="E167" s="124"/>
      <c r="F167" s="322"/>
      <c r="G167" s="114"/>
    </row>
    <row r="168" spans="1:7" ht="21" x14ac:dyDescent="0.4">
      <c r="A168" s="125" t="s">
        <v>398</v>
      </c>
      <c r="B168" s="122">
        <v>2</v>
      </c>
      <c r="C168" s="125"/>
      <c r="D168" s="125"/>
      <c r="E168" s="124"/>
      <c r="F168" s="322"/>
      <c r="G168" s="114"/>
    </row>
    <row r="169" spans="1:7" ht="21" x14ac:dyDescent="0.4">
      <c r="A169" s="125" t="s">
        <v>343</v>
      </c>
      <c r="B169" s="122">
        <v>2</v>
      </c>
      <c r="C169" s="125"/>
      <c r="D169" s="125"/>
      <c r="E169" s="124"/>
      <c r="F169" s="322"/>
      <c r="G169" s="114"/>
    </row>
    <row r="170" spans="1:7" s="258" customFormat="1" ht="21" x14ac:dyDescent="0.4">
      <c r="A170" s="295" t="s">
        <v>379</v>
      </c>
      <c r="B170" s="122">
        <v>2</v>
      </c>
      <c r="C170" s="143" t="str">
        <f>IF(B170=0, -10, "0")</f>
        <v>0</v>
      </c>
      <c r="D170" s="125"/>
      <c r="E170" s="124"/>
      <c r="F170" s="322"/>
      <c r="G170" s="114"/>
    </row>
    <row r="171" spans="1:7" ht="21" x14ac:dyDescent="0.4">
      <c r="A171" s="125" t="s">
        <v>410</v>
      </c>
      <c r="B171" s="122">
        <v>2</v>
      </c>
      <c r="C171" s="125"/>
      <c r="D171" s="125"/>
      <c r="E171" s="124"/>
      <c r="F171" s="322"/>
      <c r="G171" s="114"/>
    </row>
    <row r="172" spans="1:7" ht="21" x14ac:dyDescent="0.4">
      <c r="A172" s="125" t="s">
        <v>345</v>
      </c>
      <c r="B172" s="122">
        <v>2</v>
      </c>
      <c r="C172" s="125"/>
      <c r="D172" s="125"/>
      <c r="E172" s="124"/>
      <c r="F172" s="322"/>
      <c r="G172" s="114"/>
    </row>
    <row r="173" spans="1:7" ht="21" x14ac:dyDescent="0.4">
      <c r="A173" s="125" t="s">
        <v>346</v>
      </c>
      <c r="B173" s="122">
        <v>2</v>
      </c>
      <c r="C173" s="125"/>
      <c r="D173" s="125"/>
      <c r="E173" s="124"/>
      <c r="F173" s="322"/>
      <c r="G173" s="114"/>
    </row>
    <row r="174" spans="1:7" ht="21" x14ac:dyDescent="0.4">
      <c r="A174" s="201" t="s">
        <v>411</v>
      </c>
      <c r="B174" s="122">
        <v>2</v>
      </c>
      <c r="C174" s="125"/>
      <c r="D174" s="125"/>
      <c r="E174" s="124"/>
      <c r="F174" s="322"/>
      <c r="G174" s="114"/>
    </row>
    <row r="175" spans="1:7" s="258" customFormat="1" ht="21" x14ac:dyDescent="0.4">
      <c r="A175" s="440"/>
      <c r="B175" s="441"/>
      <c r="C175" s="441"/>
      <c r="D175" s="441"/>
      <c r="E175" s="441"/>
      <c r="F175" s="441"/>
      <c r="G175" s="114"/>
    </row>
    <row r="176" spans="1:7" ht="32.25" customHeight="1" x14ac:dyDescent="0.4">
      <c r="A176" s="527" t="s">
        <v>311</v>
      </c>
      <c r="B176" s="527"/>
      <c r="C176" s="527"/>
      <c r="D176" s="527"/>
      <c r="E176" s="527"/>
      <c r="F176" s="527"/>
      <c r="G176" s="114"/>
    </row>
    <row r="177" spans="1:7" ht="42" x14ac:dyDescent="0.4">
      <c r="A177" s="121" t="s">
        <v>348</v>
      </c>
      <c r="B177" s="122">
        <v>0</v>
      </c>
      <c r="C177" s="121"/>
      <c r="D177" s="121" t="s">
        <v>485</v>
      </c>
      <c r="E177" s="121" t="s">
        <v>486</v>
      </c>
      <c r="F177" s="322" t="s">
        <v>298</v>
      </c>
      <c r="G177" s="114"/>
    </row>
    <row r="178" spans="1:7" ht="21" x14ac:dyDescent="0.4">
      <c r="A178" s="125" t="s">
        <v>369</v>
      </c>
      <c r="B178" s="122">
        <v>2</v>
      </c>
      <c r="C178" s="125"/>
      <c r="D178" s="125"/>
      <c r="E178" s="125"/>
      <c r="F178" s="322"/>
      <c r="G178" s="114"/>
    </row>
    <row r="179" spans="1:7" ht="21" x14ac:dyDescent="0.4">
      <c r="A179" s="125" t="s">
        <v>328</v>
      </c>
      <c r="B179" s="122" t="s">
        <v>30</v>
      </c>
      <c r="C179" s="125"/>
      <c r="D179" s="125"/>
      <c r="E179" s="125"/>
      <c r="F179" s="322"/>
      <c r="G179" s="114"/>
    </row>
    <row r="180" spans="1:7" ht="21" x14ac:dyDescent="0.4">
      <c r="A180" s="125" t="s">
        <v>333</v>
      </c>
      <c r="B180" s="122">
        <v>2</v>
      </c>
      <c r="C180" s="125"/>
      <c r="D180" s="125"/>
      <c r="E180" s="125"/>
      <c r="F180" s="322"/>
      <c r="G180" s="114"/>
    </row>
    <row r="181" spans="1:7" ht="21" x14ac:dyDescent="0.4">
      <c r="A181" s="125" t="s">
        <v>393</v>
      </c>
      <c r="B181" s="122">
        <v>2</v>
      </c>
      <c r="C181" s="125"/>
      <c r="D181" s="125"/>
      <c r="E181" s="125"/>
      <c r="F181" s="322"/>
      <c r="G181" s="114"/>
    </row>
    <row r="182" spans="1:7" ht="21" x14ac:dyDescent="0.4">
      <c r="A182" s="125" t="s">
        <v>438</v>
      </c>
      <c r="B182" s="122">
        <v>2</v>
      </c>
      <c r="C182" s="125"/>
      <c r="D182" s="125"/>
      <c r="E182" s="125"/>
      <c r="F182" s="322"/>
      <c r="G182" s="114"/>
    </row>
    <row r="183" spans="1:7" ht="21" x14ac:dyDescent="0.4">
      <c r="A183" s="125" t="s">
        <v>407</v>
      </c>
      <c r="B183" s="122">
        <v>2</v>
      </c>
      <c r="C183" s="125"/>
      <c r="D183" s="125"/>
      <c r="E183" s="125"/>
      <c r="F183" s="322"/>
      <c r="G183" s="114"/>
    </row>
    <row r="184" spans="1:7" s="258" customFormat="1" ht="21" x14ac:dyDescent="0.4">
      <c r="A184" s="125" t="s">
        <v>423</v>
      </c>
      <c r="B184" s="122">
        <v>2</v>
      </c>
      <c r="C184" s="121"/>
      <c r="D184" s="411">
        <v>1</v>
      </c>
      <c r="E184" s="121"/>
      <c r="F184" s="322"/>
      <c r="G184" s="114"/>
    </row>
    <row r="185" spans="1:7" s="258" customFormat="1" ht="22.5" x14ac:dyDescent="0.4">
      <c r="A185" s="292" t="s">
        <v>439</v>
      </c>
      <c r="B185" s="477"/>
      <c r="C185" s="478"/>
      <c r="D185" s="309">
        <f>SUM(B147:C163,B177:C184,B166:C174,B139:C144)</f>
        <v>64</v>
      </c>
      <c r="E185" s="108"/>
      <c r="F185" s="114"/>
      <c r="G185" s="114"/>
    </row>
    <row r="186" spans="1:7" s="258" customFormat="1" ht="22.5" x14ac:dyDescent="0.4">
      <c r="A186" s="292" t="s">
        <v>440</v>
      </c>
      <c r="B186" s="278"/>
      <c r="C186" s="279"/>
      <c r="D186" s="280">
        <f>D185/(COUNT(B139:C144,B147:C163,B166:C174,B177:C184)*2)</f>
        <v>0.88888888888888884</v>
      </c>
      <c r="E186" s="108"/>
      <c r="F186" s="114"/>
      <c r="G186" s="114"/>
    </row>
    <row r="187" spans="1:7" ht="21" x14ac:dyDescent="0.4">
      <c r="A187" s="442"/>
      <c r="B187" s="442"/>
      <c r="C187" s="442"/>
      <c r="D187" s="442"/>
      <c r="E187" s="442"/>
      <c r="F187" s="442"/>
      <c r="G187" s="114"/>
    </row>
    <row r="188" spans="1:7" ht="22.5" x14ac:dyDescent="0.45">
      <c r="A188" s="115" t="s">
        <v>100</v>
      </c>
      <c r="B188" s="115"/>
      <c r="C188" s="115"/>
      <c r="D188" s="115"/>
      <c r="E188" s="115"/>
      <c r="F188" s="115"/>
      <c r="G188" s="114"/>
    </row>
    <row r="189" spans="1:7" ht="21" x14ac:dyDescent="0.4">
      <c r="A189" s="156">
        <f>B11</f>
        <v>43518</v>
      </c>
      <c r="B189" s="114"/>
      <c r="C189" s="135"/>
      <c r="D189" s="114"/>
      <c r="E189" s="108"/>
      <c r="F189" s="114"/>
      <c r="G189" s="114"/>
    </row>
    <row r="190" spans="1:7" ht="21" x14ac:dyDescent="0.4">
      <c r="A190" s="448" t="s">
        <v>28</v>
      </c>
      <c r="B190" s="449" t="s">
        <v>29</v>
      </c>
      <c r="C190" s="449"/>
      <c r="D190" s="449" t="s">
        <v>42</v>
      </c>
      <c r="E190" s="450" t="s">
        <v>266</v>
      </c>
      <c r="F190" s="450" t="s">
        <v>302</v>
      </c>
      <c r="G190" s="114"/>
    </row>
    <row r="191" spans="1:7" ht="21" x14ac:dyDescent="0.4">
      <c r="A191" s="448"/>
      <c r="B191" s="118" t="s">
        <v>32</v>
      </c>
      <c r="C191" s="118" t="s">
        <v>31</v>
      </c>
      <c r="D191" s="449"/>
      <c r="E191" s="450"/>
      <c r="F191" s="450"/>
      <c r="G191" s="173"/>
    </row>
    <row r="192" spans="1:7" s="80" customFormat="1" ht="22.5" x14ac:dyDescent="0.4">
      <c r="A192" s="360"/>
      <c r="B192" s="361"/>
      <c r="C192" s="361"/>
      <c r="D192" s="361"/>
      <c r="E192" s="362"/>
      <c r="F192" s="362"/>
      <c r="G192" s="173"/>
    </row>
    <row r="193" spans="1:7" ht="32.25" customHeight="1" x14ac:dyDescent="0.4">
      <c r="A193" s="136" t="s">
        <v>52</v>
      </c>
      <c r="B193" s="137"/>
      <c r="C193" s="137"/>
      <c r="D193" s="137"/>
      <c r="E193" s="137"/>
      <c r="F193" s="137"/>
      <c r="G193" s="114"/>
    </row>
    <row r="194" spans="1:7" ht="21" x14ac:dyDescent="0.4">
      <c r="A194" s="164" t="s">
        <v>49</v>
      </c>
      <c r="B194" s="122">
        <v>2</v>
      </c>
      <c r="C194" s="122"/>
      <c r="D194" s="123"/>
      <c r="E194" s="123"/>
      <c r="F194" s="123"/>
      <c r="G194" s="114"/>
    </row>
    <row r="195" spans="1:7" ht="21" x14ac:dyDescent="0.4">
      <c r="A195" s="164" t="s">
        <v>213</v>
      </c>
      <c r="B195" s="122">
        <v>2</v>
      </c>
      <c r="C195" s="122"/>
      <c r="D195" s="123"/>
      <c r="E195" s="124"/>
      <c r="F195" s="123"/>
      <c r="G195" s="114"/>
    </row>
    <row r="196" spans="1:7" ht="21" x14ac:dyDescent="0.4">
      <c r="A196" s="157" t="s">
        <v>78</v>
      </c>
      <c r="B196" s="122">
        <v>2</v>
      </c>
      <c r="C196" s="126"/>
      <c r="D196" s="128"/>
      <c r="E196" s="127"/>
      <c r="F196" s="123"/>
      <c r="G196" s="114"/>
    </row>
    <row r="197" spans="1:7" ht="22.5" x14ac:dyDescent="0.4">
      <c r="A197" s="157" t="s">
        <v>332</v>
      </c>
      <c r="B197" s="122">
        <v>2</v>
      </c>
      <c r="C197" s="122"/>
      <c r="D197" s="191"/>
      <c r="E197" s="124"/>
      <c r="F197" s="123"/>
      <c r="G197" s="114"/>
    </row>
    <row r="198" spans="1:7" ht="22.5" x14ac:dyDescent="0.4">
      <c r="A198" s="399" t="s">
        <v>380</v>
      </c>
      <c r="B198" s="122" t="s">
        <v>30</v>
      </c>
      <c r="C198" s="142" t="str">
        <f>IF(B198=0, -2, "0")</f>
        <v>0</v>
      </c>
      <c r="D198" s="191"/>
      <c r="E198" s="124"/>
      <c r="F198" s="123"/>
      <c r="G198" s="114"/>
    </row>
    <row r="199" spans="1:7" ht="21" x14ac:dyDescent="0.4">
      <c r="A199" s="157" t="s">
        <v>134</v>
      </c>
      <c r="B199" s="122" t="s">
        <v>30</v>
      </c>
      <c r="C199" s="122"/>
      <c r="D199" s="144"/>
      <c r="E199" s="124"/>
      <c r="F199" s="123"/>
      <c r="G199" s="114"/>
    </row>
    <row r="200" spans="1:7" ht="22.5" x14ac:dyDescent="0.45">
      <c r="A200" s="162" t="s">
        <v>50</v>
      </c>
      <c r="B200" s="122">
        <v>2</v>
      </c>
      <c r="C200" s="143" t="str">
        <f>IF(B200=0, -10, IF(B200=1, -5, "0"))</f>
        <v>0</v>
      </c>
      <c r="D200" s="123"/>
      <c r="E200" s="124"/>
      <c r="F200" s="123"/>
      <c r="G200" s="114"/>
    </row>
    <row r="201" spans="1:7" ht="21" x14ac:dyDescent="0.4">
      <c r="A201" s="164" t="s">
        <v>102</v>
      </c>
      <c r="B201" s="122">
        <v>2</v>
      </c>
      <c r="C201" s="165"/>
      <c r="D201" s="123"/>
      <c r="E201" s="124"/>
      <c r="F201" s="123"/>
      <c r="G201" s="114"/>
    </row>
    <row r="202" spans="1:7" ht="21" x14ac:dyDescent="0.4">
      <c r="A202" s="462" t="s">
        <v>34</v>
      </c>
      <c r="B202" s="463"/>
      <c r="C202" s="464"/>
      <c r="D202" s="130">
        <f>SUM(B194:C201)</f>
        <v>12</v>
      </c>
      <c r="E202" s="108"/>
      <c r="F202" s="114"/>
      <c r="G202" s="114"/>
    </row>
    <row r="203" spans="1:7" ht="21" x14ac:dyDescent="0.4">
      <c r="A203" s="130" t="s">
        <v>33</v>
      </c>
      <c r="B203" s="131"/>
      <c r="C203" s="132"/>
      <c r="D203" s="133">
        <f>D202/(COUNT(B194:C201)*2)</f>
        <v>1</v>
      </c>
      <c r="E203" s="108"/>
      <c r="F203" s="114"/>
      <c r="G203" s="114"/>
    </row>
    <row r="204" spans="1:7" ht="21" x14ac:dyDescent="0.4">
      <c r="A204" s="436"/>
      <c r="B204" s="436"/>
      <c r="C204" s="436"/>
      <c r="D204" s="436"/>
      <c r="E204" s="436"/>
      <c r="F204" s="436"/>
      <c r="G204" s="114"/>
    </row>
    <row r="205" spans="1:7" ht="22.5" x14ac:dyDescent="0.4">
      <c r="A205" s="136" t="s">
        <v>104</v>
      </c>
      <c r="B205" s="192"/>
      <c r="C205" s="137"/>
      <c r="D205" s="137"/>
      <c r="E205" s="137"/>
      <c r="F205" s="137"/>
      <c r="G205" s="114"/>
    </row>
    <row r="206" spans="1:7" ht="21" x14ac:dyDescent="0.4">
      <c r="A206" s="138" t="s">
        <v>210</v>
      </c>
      <c r="B206" s="122">
        <v>2</v>
      </c>
      <c r="C206" s="122"/>
      <c r="D206" s="172"/>
      <c r="E206" s="172"/>
      <c r="F206" s="123"/>
      <c r="G206" s="114"/>
    </row>
    <row r="207" spans="1:7" ht="21" x14ac:dyDescent="0.4">
      <c r="A207" s="138" t="s">
        <v>57</v>
      </c>
      <c r="B207" s="122">
        <v>2</v>
      </c>
      <c r="C207" s="122"/>
      <c r="D207" s="172"/>
      <c r="E207" s="127"/>
      <c r="F207" s="123"/>
      <c r="G207" s="114"/>
    </row>
    <row r="208" spans="1:7" ht="21" x14ac:dyDescent="0.4">
      <c r="A208" s="121" t="s">
        <v>211</v>
      </c>
      <c r="B208" s="122">
        <v>2</v>
      </c>
      <c r="C208" s="122"/>
      <c r="D208" s="193"/>
      <c r="E208" s="127"/>
      <c r="F208" s="123"/>
      <c r="G208" s="114"/>
    </row>
    <row r="209" spans="1:7" ht="21" x14ac:dyDescent="0.4">
      <c r="A209" s="138" t="s">
        <v>53</v>
      </c>
      <c r="B209" s="122">
        <v>2</v>
      </c>
      <c r="C209" s="122"/>
      <c r="D209" s="194"/>
      <c r="E209" s="123"/>
      <c r="F209" s="123"/>
      <c r="G209" s="114"/>
    </row>
    <row r="210" spans="1:7" ht="45.75" customHeight="1" x14ac:dyDescent="0.4">
      <c r="A210" s="291" t="s">
        <v>441</v>
      </c>
      <c r="B210" s="122" t="s">
        <v>30</v>
      </c>
      <c r="C210" s="143" t="str">
        <f>IF(B210=0, -10, "0")</f>
        <v>0</v>
      </c>
      <c r="D210" s="196"/>
      <c r="E210" s="124"/>
      <c r="F210" s="123"/>
      <c r="G210" s="114"/>
    </row>
    <row r="211" spans="1:7" ht="21" x14ac:dyDescent="0.4">
      <c r="A211" s="121" t="s">
        <v>209</v>
      </c>
      <c r="B211" s="122">
        <v>2</v>
      </c>
      <c r="C211" s="122"/>
      <c r="D211" s="194"/>
      <c r="E211" s="124"/>
      <c r="F211" s="123"/>
      <c r="G211" s="114"/>
    </row>
    <row r="212" spans="1:7" ht="21" x14ac:dyDescent="0.4">
      <c r="A212" s="421" t="s">
        <v>337</v>
      </c>
      <c r="B212" s="122">
        <v>2</v>
      </c>
      <c r="C212" s="166"/>
      <c r="D212" s="194"/>
      <c r="E212" s="124"/>
      <c r="F212" s="123"/>
      <c r="G212" s="114"/>
    </row>
    <row r="213" spans="1:7" ht="21" x14ac:dyDescent="0.4">
      <c r="A213" s="420" t="s">
        <v>412</v>
      </c>
      <c r="B213" s="122">
        <v>2</v>
      </c>
      <c r="C213" s="183"/>
      <c r="D213" s="128"/>
      <c r="E213" s="124"/>
      <c r="F213" s="123"/>
      <c r="G213" s="114"/>
    </row>
    <row r="214" spans="1:7" ht="63" x14ac:dyDescent="0.4">
      <c r="A214" s="138" t="s">
        <v>142</v>
      </c>
      <c r="B214" s="122">
        <v>0</v>
      </c>
      <c r="C214" s="126"/>
      <c r="D214" s="123" t="s">
        <v>495</v>
      </c>
      <c r="E214" s="123" t="s">
        <v>496</v>
      </c>
      <c r="F214" s="123" t="s">
        <v>299</v>
      </c>
      <c r="G214" s="114"/>
    </row>
    <row r="215" spans="1:7" s="80" customFormat="1" ht="24.75" customHeight="1" x14ac:dyDescent="0.4">
      <c r="A215" s="197" t="s">
        <v>413</v>
      </c>
      <c r="B215" s="122">
        <v>2</v>
      </c>
      <c r="C215" s="198" t="str">
        <f>IF(B215=0, -5, "0")</f>
        <v>0</v>
      </c>
      <c r="D215" s="128"/>
      <c r="E215" s="128"/>
      <c r="F215" s="123"/>
      <c r="G215" s="129"/>
    </row>
    <row r="216" spans="1:7" ht="22.5" x14ac:dyDescent="0.4">
      <c r="A216" s="121" t="s">
        <v>201</v>
      </c>
      <c r="B216" s="122">
        <v>2</v>
      </c>
      <c r="C216" s="126"/>
      <c r="D216" s="191"/>
      <c r="E216" s="127"/>
      <c r="F216" s="123"/>
      <c r="G216" s="114"/>
    </row>
    <row r="217" spans="1:7" ht="42" x14ac:dyDescent="0.4">
      <c r="A217" s="168" t="s">
        <v>394</v>
      </c>
      <c r="B217" s="122">
        <v>2</v>
      </c>
      <c r="C217" s="198" t="str">
        <f>IF(B217=0, -5, "0")</f>
        <v>0</v>
      </c>
      <c r="D217" s="123"/>
      <c r="E217" s="123"/>
      <c r="F217" s="123"/>
      <c r="G217" s="129"/>
    </row>
    <row r="218" spans="1:7" ht="21" x14ac:dyDescent="0.4">
      <c r="A218" s="199" t="s">
        <v>133</v>
      </c>
      <c r="B218" s="122">
        <v>2</v>
      </c>
      <c r="C218" s="174" t="str">
        <f>IF(B218=0, -5, "0")</f>
        <v>0</v>
      </c>
      <c r="D218" s="178"/>
      <c r="E218" s="123"/>
      <c r="F218" s="123"/>
      <c r="G218" s="129"/>
    </row>
    <row r="219" spans="1:7" ht="40.5" customHeight="1" x14ac:dyDescent="0.45">
      <c r="A219" s="290" t="s">
        <v>354</v>
      </c>
      <c r="B219" s="122">
        <v>2</v>
      </c>
      <c r="C219" s="142" t="str">
        <f>IF(B219=0, -2, "0")</f>
        <v>0</v>
      </c>
      <c r="D219" s="128"/>
      <c r="E219" s="180"/>
      <c r="F219" s="123"/>
      <c r="G219" s="129"/>
    </row>
    <row r="220" spans="1:7" ht="18" customHeight="1" x14ac:dyDescent="0.45">
      <c r="A220" s="290" t="s">
        <v>63</v>
      </c>
      <c r="B220" s="122">
        <v>2</v>
      </c>
      <c r="C220" s="142" t="str">
        <f>IF(B220=0, -2, "0")</f>
        <v>0</v>
      </c>
      <c r="D220" s="128"/>
      <c r="E220" s="180"/>
      <c r="F220" s="123"/>
      <c r="G220" s="129"/>
    </row>
    <row r="221" spans="1:7" ht="21" x14ac:dyDescent="0.4">
      <c r="A221" s="290" t="s">
        <v>331</v>
      </c>
      <c r="B221" s="122">
        <v>2</v>
      </c>
      <c r="C221" s="142" t="str">
        <f>IF(B221=0, -2, "0")</f>
        <v>0</v>
      </c>
      <c r="D221" s="128"/>
      <c r="E221" s="124"/>
      <c r="F221" s="123"/>
      <c r="G221" s="129"/>
    </row>
    <row r="222" spans="1:7" s="258" customFormat="1" ht="42" x14ac:dyDescent="0.4">
      <c r="A222" s="121" t="s">
        <v>403</v>
      </c>
      <c r="B222" s="122">
        <v>1</v>
      </c>
      <c r="C222" s="296"/>
      <c r="D222" s="128" t="s">
        <v>490</v>
      </c>
      <c r="E222" s="123" t="s">
        <v>491</v>
      </c>
      <c r="F222" s="123" t="s">
        <v>298</v>
      </c>
      <c r="G222" s="129"/>
    </row>
    <row r="223" spans="1:7" ht="40.5" customHeight="1" x14ac:dyDescent="0.4">
      <c r="A223" s="121" t="s">
        <v>150</v>
      </c>
      <c r="B223" s="122" t="s">
        <v>30</v>
      </c>
      <c r="C223" s="122"/>
      <c r="D223" s="123"/>
      <c r="E223" s="124"/>
      <c r="F223" s="123"/>
      <c r="G223" s="173"/>
    </row>
    <row r="224" spans="1:7" ht="21" x14ac:dyDescent="0.4">
      <c r="A224" s="201" t="s">
        <v>427</v>
      </c>
      <c r="B224" s="122">
        <v>2</v>
      </c>
      <c r="C224" s="122"/>
      <c r="D224" s="201"/>
      <c r="E224" s="123"/>
      <c r="F224" s="123"/>
      <c r="G224" s="173"/>
    </row>
    <row r="225" spans="1:7" s="80" customFormat="1" ht="67.5" x14ac:dyDescent="0.4">
      <c r="A225" s="202" t="s">
        <v>316</v>
      </c>
      <c r="B225" s="122">
        <v>2</v>
      </c>
      <c r="C225" s="143" t="str">
        <f>IF(B225=0, -10, "0")</f>
        <v>0</v>
      </c>
      <c r="D225" s="128"/>
      <c r="E225" s="127"/>
      <c r="F225" s="123"/>
      <c r="G225" s="129"/>
    </row>
    <row r="226" spans="1:7" ht="21" x14ac:dyDescent="0.4">
      <c r="A226" s="462" t="s">
        <v>34</v>
      </c>
      <c r="B226" s="463"/>
      <c r="C226" s="464"/>
      <c r="D226" s="148">
        <f>SUM(B206:C225)</f>
        <v>33</v>
      </c>
      <c r="E226" s="108"/>
      <c r="F226" s="114"/>
      <c r="G226" s="114"/>
    </row>
    <row r="227" spans="1:7" ht="21" x14ac:dyDescent="0.4">
      <c r="A227" s="130" t="s">
        <v>33</v>
      </c>
      <c r="B227" s="131"/>
      <c r="C227" s="132"/>
      <c r="D227" s="133">
        <f>D226/(COUNT(B206:C225)*2)</f>
        <v>0.91666666666666663</v>
      </c>
      <c r="E227" s="108"/>
      <c r="F227" s="114"/>
      <c r="G227" s="114"/>
    </row>
    <row r="228" spans="1:7" ht="21" x14ac:dyDescent="0.4">
      <c r="A228" s="436"/>
      <c r="B228" s="436"/>
      <c r="C228" s="436"/>
      <c r="D228" s="436"/>
      <c r="E228" s="436"/>
      <c r="F228" s="436"/>
      <c r="G228" s="114"/>
    </row>
    <row r="229" spans="1:7" ht="32.25" customHeight="1" x14ac:dyDescent="0.4">
      <c r="A229" s="136" t="s">
        <v>59</v>
      </c>
      <c r="B229" s="137"/>
      <c r="C229" s="137"/>
      <c r="D229" s="137"/>
      <c r="E229" s="137"/>
      <c r="F229" s="137"/>
      <c r="G229" s="114"/>
    </row>
    <row r="230" spans="1:7" s="80" customFormat="1" ht="22.5" x14ac:dyDescent="0.45">
      <c r="A230" s="162" t="s">
        <v>379</v>
      </c>
      <c r="B230" s="122">
        <v>2</v>
      </c>
      <c r="C230" s="143" t="str">
        <f>IF(B230=0, -10, "0")</f>
        <v>0</v>
      </c>
      <c r="D230" s="184"/>
      <c r="E230" s="127"/>
      <c r="F230" s="123"/>
      <c r="G230" s="129"/>
    </row>
    <row r="231" spans="1:7" ht="21" x14ac:dyDescent="0.4">
      <c r="A231" s="138" t="s">
        <v>112</v>
      </c>
      <c r="B231" s="122">
        <v>2</v>
      </c>
      <c r="C231" s="122"/>
      <c r="D231" s="172"/>
      <c r="E231" s="124"/>
      <c r="F231" s="123"/>
      <c r="G231" s="114"/>
    </row>
    <row r="232" spans="1:7" ht="22.5" x14ac:dyDescent="0.45">
      <c r="A232" s="162" t="s">
        <v>50</v>
      </c>
      <c r="B232" s="122">
        <v>2</v>
      </c>
      <c r="C232" s="143" t="str">
        <f>IF(B232=0, -10, IF(B232=1, -5, "0"))</f>
        <v>0</v>
      </c>
      <c r="D232" s="128"/>
      <c r="E232" s="123"/>
      <c r="F232" s="123"/>
      <c r="G232" s="114"/>
    </row>
    <row r="233" spans="1:7" ht="21" x14ac:dyDescent="0.4">
      <c r="A233" s="203" t="s">
        <v>117</v>
      </c>
      <c r="B233" s="122">
        <v>2</v>
      </c>
      <c r="C233" s="174"/>
      <c r="D233" s="204"/>
      <c r="E233" s="128"/>
      <c r="F233" s="123"/>
      <c r="G233" s="114"/>
    </row>
    <row r="234" spans="1:7" s="80" customFormat="1" ht="21" x14ac:dyDescent="0.4">
      <c r="A234" s="197" t="s">
        <v>414</v>
      </c>
      <c r="B234" s="122">
        <v>2</v>
      </c>
      <c r="C234" s="143" t="str">
        <f>IF(B234=0, -10, IF(B234=1, -5, "0"))</f>
        <v>0</v>
      </c>
      <c r="D234" s="205"/>
      <c r="E234" s="128"/>
      <c r="F234" s="123"/>
      <c r="G234" s="129"/>
    </row>
    <row r="235" spans="1:7" s="80" customFormat="1" ht="20.25" customHeight="1" x14ac:dyDescent="0.45">
      <c r="A235" s="519" t="s">
        <v>311</v>
      </c>
      <c r="B235" s="520"/>
      <c r="C235" s="520"/>
      <c r="D235" s="521"/>
      <c r="E235" s="128"/>
      <c r="F235" s="123"/>
      <c r="G235" s="129"/>
    </row>
    <row r="236" spans="1:7" s="80" customFormat="1" ht="18" customHeight="1" x14ac:dyDescent="0.4">
      <c r="A236" s="125" t="s">
        <v>329</v>
      </c>
      <c r="B236" s="122">
        <v>2</v>
      </c>
      <c r="C236" s="206"/>
      <c r="D236" s="128"/>
      <c r="E236" s="128"/>
      <c r="F236" s="123"/>
      <c r="G236" s="129"/>
    </row>
    <row r="237" spans="1:7" s="80" customFormat="1" ht="21" x14ac:dyDescent="0.4">
      <c r="A237" s="182" t="s">
        <v>303</v>
      </c>
      <c r="B237" s="122">
        <v>2</v>
      </c>
      <c r="C237" s="206"/>
      <c r="D237" s="128"/>
      <c r="E237" s="128"/>
      <c r="F237" s="123"/>
      <c r="G237" s="129"/>
    </row>
    <row r="238" spans="1:7" s="80" customFormat="1" ht="21" x14ac:dyDescent="0.4">
      <c r="A238" s="125" t="s">
        <v>376</v>
      </c>
      <c r="B238" s="122">
        <v>2</v>
      </c>
      <c r="C238" s="206"/>
      <c r="D238" s="207"/>
      <c r="E238" s="128"/>
      <c r="F238" s="123"/>
      <c r="G238" s="129"/>
    </row>
    <row r="239" spans="1:7" s="80" customFormat="1" ht="21" x14ac:dyDescent="0.4">
      <c r="A239" s="188" t="s">
        <v>377</v>
      </c>
      <c r="B239" s="122">
        <v>2</v>
      </c>
      <c r="C239" s="206"/>
      <c r="D239" s="128"/>
      <c r="E239" s="128"/>
      <c r="F239" s="123"/>
      <c r="G239" s="129"/>
    </row>
    <row r="240" spans="1:7" s="80" customFormat="1" ht="21" x14ac:dyDescent="0.4">
      <c r="A240" s="188" t="s">
        <v>318</v>
      </c>
      <c r="B240" s="122" t="s">
        <v>30</v>
      </c>
      <c r="C240" s="174"/>
      <c r="D240" s="128" t="s">
        <v>530</v>
      </c>
      <c r="E240" s="128"/>
      <c r="F240" s="123"/>
      <c r="G240" s="129"/>
    </row>
    <row r="241" spans="1:7" s="80" customFormat="1" ht="21" x14ac:dyDescent="0.4">
      <c r="A241" s="188" t="s">
        <v>328</v>
      </c>
      <c r="B241" s="122" t="s">
        <v>30</v>
      </c>
      <c r="C241" s="206"/>
      <c r="D241" s="128"/>
      <c r="E241" s="128"/>
      <c r="F241" s="123"/>
      <c r="G241" s="129"/>
    </row>
    <row r="242" spans="1:7" s="80" customFormat="1" ht="21" x14ac:dyDescent="0.4">
      <c r="A242" s="125" t="s">
        <v>407</v>
      </c>
      <c r="B242" s="122">
        <v>2</v>
      </c>
      <c r="C242" s="206"/>
      <c r="D242" s="128"/>
      <c r="E242" s="128"/>
      <c r="F242" s="123"/>
      <c r="G242" s="129"/>
    </row>
    <row r="243" spans="1:7" ht="21" x14ac:dyDescent="0.4">
      <c r="A243" s="125" t="s">
        <v>423</v>
      </c>
      <c r="B243" s="122">
        <v>1</v>
      </c>
      <c r="C243" s="166"/>
      <c r="D243" s="411">
        <v>0.8</v>
      </c>
      <c r="E243" s="147"/>
      <c r="F243" s="123"/>
      <c r="G243" s="114"/>
    </row>
    <row r="244" spans="1:7" ht="21" x14ac:dyDescent="0.4">
      <c r="A244" s="462" t="s">
        <v>34</v>
      </c>
      <c r="B244" s="463"/>
      <c r="C244" s="464"/>
      <c r="D244" s="130">
        <f>SUM(B230:C234,B236:C243)</f>
        <v>21</v>
      </c>
      <c r="E244" s="108"/>
      <c r="F244" s="114"/>
      <c r="G244" s="114"/>
    </row>
    <row r="245" spans="1:7" ht="21" x14ac:dyDescent="0.4">
      <c r="A245" s="130" t="s">
        <v>33</v>
      </c>
      <c r="B245" s="131"/>
      <c r="C245" s="132"/>
      <c r="D245" s="133">
        <f>D244/(COUNT(B230:C234,B236:C243)*2)</f>
        <v>0.95454545454545459</v>
      </c>
      <c r="E245" s="108"/>
      <c r="F245" s="114"/>
      <c r="G245" s="114"/>
    </row>
    <row r="246" spans="1:7" ht="21" x14ac:dyDescent="0.4">
      <c r="A246" s="155"/>
      <c r="B246" s="114"/>
      <c r="C246" s="135"/>
      <c r="D246" s="114"/>
      <c r="E246" s="108"/>
      <c r="F246" s="114"/>
      <c r="G246" s="114"/>
    </row>
    <row r="247" spans="1:7" ht="22.5" x14ac:dyDescent="0.45">
      <c r="A247" s="150" t="s">
        <v>442</v>
      </c>
      <c r="B247" s="189"/>
      <c r="C247" s="190"/>
      <c r="D247" s="153">
        <f>SUM(D244,D202,D226)</f>
        <v>66</v>
      </c>
      <c r="E247" s="108"/>
      <c r="F247" s="114"/>
      <c r="G247" s="114"/>
    </row>
    <row r="248" spans="1:7" ht="22.5" x14ac:dyDescent="0.45">
      <c r="A248" s="150" t="s">
        <v>443</v>
      </c>
      <c r="B248" s="189"/>
      <c r="C248" s="190"/>
      <c r="D248" s="154">
        <f>D247/(COUNT(B230:C234,B194:C201,B206:C225,B236:C243)*2)</f>
        <v>0.94285714285714284</v>
      </c>
      <c r="E248" s="108"/>
      <c r="F248" s="114"/>
      <c r="G248" s="114"/>
    </row>
    <row r="249" spans="1:7" ht="21" x14ac:dyDescent="0.4">
      <c r="A249" s="436"/>
      <c r="B249" s="436"/>
      <c r="C249" s="436"/>
      <c r="D249" s="436"/>
      <c r="E249" s="436"/>
      <c r="F249" s="436"/>
      <c r="G249" s="114"/>
    </row>
    <row r="250" spans="1:7" ht="22.5" x14ac:dyDescent="0.45">
      <c r="A250" s="115" t="s">
        <v>101</v>
      </c>
      <c r="B250" s="115"/>
      <c r="C250" s="115"/>
      <c r="D250" s="115"/>
      <c r="E250" s="115"/>
      <c r="F250" s="115"/>
      <c r="G250" s="114"/>
    </row>
    <row r="251" spans="1:7" ht="21" x14ac:dyDescent="0.4">
      <c r="A251" s="156">
        <f>B11</f>
        <v>43518</v>
      </c>
      <c r="B251" s="114"/>
      <c r="C251" s="135"/>
      <c r="D251" s="129"/>
      <c r="E251" s="108"/>
      <c r="F251" s="114"/>
      <c r="G251" s="114"/>
    </row>
    <row r="252" spans="1:7" ht="21" x14ac:dyDescent="0.4">
      <c r="A252" s="448" t="s">
        <v>28</v>
      </c>
      <c r="B252" s="449" t="s">
        <v>29</v>
      </c>
      <c r="C252" s="449"/>
      <c r="D252" s="449" t="s">
        <v>42</v>
      </c>
      <c r="E252" s="450" t="s">
        <v>266</v>
      </c>
      <c r="F252" s="450" t="s">
        <v>302</v>
      </c>
      <c r="G252" s="129"/>
    </row>
    <row r="253" spans="1:7" ht="21" x14ac:dyDescent="0.4">
      <c r="A253" s="448"/>
      <c r="B253" s="118" t="s">
        <v>32</v>
      </c>
      <c r="C253" s="118" t="s">
        <v>31</v>
      </c>
      <c r="D253" s="449"/>
      <c r="E253" s="450"/>
      <c r="F253" s="450"/>
      <c r="G253" s="114"/>
    </row>
    <row r="254" spans="1:7" s="80" customFormat="1" ht="22.5" x14ac:dyDescent="0.4">
      <c r="A254" s="360"/>
      <c r="B254" s="361"/>
      <c r="C254" s="361"/>
      <c r="D254" s="361"/>
      <c r="E254" s="362"/>
      <c r="F254" s="362"/>
      <c r="G254" s="129"/>
    </row>
    <row r="255" spans="1:7" ht="27.75" customHeight="1" x14ac:dyDescent="0.4">
      <c r="A255" s="136" t="s">
        <v>52</v>
      </c>
      <c r="B255" s="137"/>
      <c r="C255" s="137"/>
      <c r="D255" s="137"/>
      <c r="E255" s="137"/>
      <c r="F255" s="137"/>
      <c r="G255" s="114"/>
    </row>
    <row r="256" spans="1:7" ht="21" x14ac:dyDescent="0.4">
      <c r="A256" s="164" t="s">
        <v>103</v>
      </c>
      <c r="B256" s="122">
        <v>2</v>
      </c>
      <c r="C256" s="122"/>
      <c r="D256" s="123"/>
      <c r="E256" s="124"/>
      <c r="F256" s="123"/>
      <c r="G256" s="114"/>
    </row>
    <row r="257" spans="1:7" ht="21" x14ac:dyDescent="0.4">
      <c r="A257" s="164" t="s">
        <v>213</v>
      </c>
      <c r="B257" s="122">
        <v>2</v>
      </c>
      <c r="C257" s="122"/>
      <c r="D257" s="123"/>
      <c r="E257" s="124"/>
      <c r="F257" s="123"/>
      <c r="G257" s="114"/>
    </row>
    <row r="258" spans="1:7" ht="21" x14ac:dyDescent="0.4">
      <c r="A258" s="164" t="s">
        <v>56</v>
      </c>
      <c r="B258" s="122">
        <v>2</v>
      </c>
      <c r="C258" s="123"/>
      <c r="D258" s="123"/>
      <c r="E258" s="124"/>
      <c r="F258" s="123"/>
      <c r="G258" s="114"/>
    </row>
    <row r="259" spans="1:7" ht="22.5" x14ac:dyDescent="0.4">
      <c r="A259" s="157" t="s">
        <v>387</v>
      </c>
      <c r="B259" s="122">
        <v>2</v>
      </c>
      <c r="C259" s="122"/>
      <c r="D259" s="191"/>
      <c r="E259" s="124"/>
      <c r="F259" s="123"/>
      <c r="G259" s="114"/>
    </row>
    <row r="260" spans="1:7" ht="22.5" x14ac:dyDescent="0.4">
      <c r="A260" s="297" t="s">
        <v>330</v>
      </c>
      <c r="B260" s="122" t="s">
        <v>30</v>
      </c>
      <c r="C260" s="122"/>
      <c r="D260" s="191"/>
      <c r="E260" s="124"/>
      <c r="F260" s="123"/>
      <c r="G260" s="114"/>
    </row>
    <row r="261" spans="1:7" ht="21" x14ac:dyDescent="0.4">
      <c r="A261" s="164" t="s">
        <v>143</v>
      </c>
      <c r="B261" s="122" t="s">
        <v>30</v>
      </c>
      <c r="C261" s="122"/>
      <c r="D261" s="123"/>
      <c r="E261" s="124"/>
      <c r="F261" s="123"/>
      <c r="G261" s="114"/>
    </row>
    <row r="262" spans="1:7" ht="22.5" x14ac:dyDescent="0.45">
      <c r="A262" s="162" t="s">
        <v>50</v>
      </c>
      <c r="B262" s="122">
        <v>2</v>
      </c>
      <c r="C262" s="143" t="str">
        <f>IF(B262=0, -10, IF(B262=1, -5, "0"))</f>
        <v>0</v>
      </c>
      <c r="D262" s="123"/>
      <c r="E262" s="124"/>
      <c r="F262" s="123"/>
      <c r="G262" s="114"/>
    </row>
    <row r="263" spans="1:7" ht="21" x14ac:dyDescent="0.4">
      <c r="A263" s="164" t="s">
        <v>113</v>
      </c>
      <c r="B263" s="122">
        <v>2</v>
      </c>
      <c r="C263" s="165"/>
      <c r="D263" s="123"/>
      <c r="E263" s="124"/>
      <c r="F263" s="123"/>
      <c r="G263" s="114"/>
    </row>
    <row r="264" spans="1:7" ht="21" x14ac:dyDescent="0.4">
      <c r="A264" s="462" t="s">
        <v>34</v>
      </c>
      <c r="B264" s="463"/>
      <c r="C264" s="464"/>
      <c r="D264" s="247">
        <f>SUM(B256:C263)</f>
        <v>12</v>
      </c>
      <c r="E264" s="108"/>
      <c r="F264" s="114"/>
      <c r="G264" s="114"/>
    </row>
    <row r="265" spans="1:7" ht="21" x14ac:dyDescent="0.4">
      <c r="A265" s="130" t="s">
        <v>33</v>
      </c>
      <c r="B265" s="131"/>
      <c r="C265" s="132"/>
      <c r="D265" s="133">
        <f>D264/(COUNT(B256:C263)*2)</f>
        <v>1</v>
      </c>
      <c r="E265" s="108"/>
      <c r="F265" s="114"/>
      <c r="G265" s="114"/>
    </row>
    <row r="266" spans="1:7" ht="21" x14ac:dyDescent="0.4">
      <c r="A266" s="155"/>
      <c r="B266" s="114"/>
      <c r="C266" s="135"/>
      <c r="D266" s="114"/>
      <c r="E266" s="108"/>
      <c r="F266" s="114"/>
      <c r="G266" s="114"/>
    </row>
    <row r="267" spans="1:7" ht="22.5" x14ac:dyDescent="0.4">
      <c r="A267" s="136" t="s">
        <v>105</v>
      </c>
      <c r="B267" s="137"/>
      <c r="C267" s="137"/>
      <c r="D267" s="137"/>
      <c r="E267" s="137"/>
      <c r="F267" s="137"/>
      <c r="G267" s="114"/>
    </row>
    <row r="268" spans="1:7" ht="147" x14ac:dyDescent="0.4">
      <c r="A268" s="138" t="s">
        <v>80</v>
      </c>
      <c r="B268" s="122">
        <v>0</v>
      </c>
      <c r="C268" s="122"/>
      <c r="D268" s="172" t="s">
        <v>497</v>
      </c>
      <c r="E268" s="123" t="s">
        <v>501</v>
      </c>
      <c r="F268" s="123" t="s">
        <v>298</v>
      </c>
      <c r="G268" s="114"/>
    </row>
    <row r="269" spans="1:7" ht="147" x14ac:dyDescent="0.4">
      <c r="A269" s="138" t="s">
        <v>106</v>
      </c>
      <c r="B269" s="122">
        <v>0</v>
      </c>
      <c r="C269" s="122"/>
      <c r="D269" s="172" t="s">
        <v>498</v>
      </c>
      <c r="E269" s="123" t="s">
        <v>540</v>
      </c>
      <c r="F269" s="123" t="s">
        <v>298</v>
      </c>
      <c r="G269" s="114"/>
    </row>
    <row r="270" spans="1:7" ht="21" x14ac:dyDescent="0.4">
      <c r="A270" s="138" t="s">
        <v>53</v>
      </c>
      <c r="B270" s="122">
        <v>2</v>
      </c>
      <c r="C270" s="122"/>
      <c r="D270" s="194"/>
      <c r="E270" s="124"/>
      <c r="F270" s="123"/>
      <c r="G270" s="114"/>
    </row>
    <row r="271" spans="1:7" ht="21" x14ac:dyDescent="0.4">
      <c r="A271" s="138" t="s">
        <v>202</v>
      </c>
      <c r="B271" s="122">
        <v>2</v>
      </c>
      <c r="C271" s="122"/>
      <c r="D271" s="194"/>
      <c r="E271" s="124"/>
      <c r="F271" s="123"/>
      <c r="G271" s="114"/>
    </row>
    <row r="272" spans="1:7" ht="21" x14ac:dyDescent="0.4">
      <c r="A272" s="121" t="s">
        <v>212</v>
      </c>
      <c r="B272" s="122">
        <v>2</v>
      </c>
      <c r="C272" s="126"/>
      <c r="D272" s="161"/>
      <c r="E272" s="128"/>
      <c r="F272" s="123"/>
      <c r="G272" s="114"/>
    </row>
    <row r="273" spans="1:7" ht="22.5" x14ac:dyDescent="0.45">
      <c r="A273" s="162" t="s">
        <v>392</v>
      </c>
      <c r="B273" s="122">
        <v>2</v>
      </c>
      <c r="C273" s="143" t="str">
        <f>IF(B273=0, -10, "0")</f>
        <v>0</v>
      </c>
      <c r="D273" s="184"/>
      <c r="E273" s="127"/>
      <c r="F273" s="123"/>
      <c r="G273" s="129"/>
    </row>
    <row r="274" spans="1:7" ht="22.5" x14ac:dyDescent="0.45">
      <c r="A274" s="162" t="s">
        <v>184</v>
      </c>
      <c r="B274" s="122">
        <v>2</v>
      </c>
      <c r="C274" s="143" t="str">
        <f>IF(B274=0, -10, IF(B274=1, -5, "0"))</f>
        <v>0</v>
      </c>
      <c r="D274" s="194"/>
      <c r="E274" s="123"/>
      <c r="F274" s="123"/>
      <c r="G274" s="114"/>
    </row>
    <row r="275" spans="1:7" ht="126" x14ac:dyDescent="0.4">
      <c r="A275" s="291" t="s">
        <v>441</v>
      </c>
      <c r="B275" s="122">
        <v>0</v>
      </c>
      <c r="C275" s="143">
        <f>IF(B275=0, -10, "0")</f>
        <v>-10</v>
      </c>
      <c r="D275" s="196" t="s">
        <v>528</v>
      </c>
      <c r="E275" s="128" t="s">
        <v>529</v>
      </c>
      <c r="F275" s="123" t="s">
        <v>299</v>
      </c>
      <c r="G275" s="129"/>
    </row>
    <row r="276" spans="1:7" ht="21" x14ac:dyDescent="0.4">
      <c r="A276" s="400" t="s">
        <v>395</v>
      </c>
      <c r="B276" s="122">
        <v>2</v>
      </c>
      <c r="C276" s="142" t="str">
        <f>IF(B276=0, -2, "0")</f>
        <v>0</v>
      </c>
      <c r="D276" s="194"/>
      <c r="E276" s="123"/>
      <c r="F276" s="123"/>
      <c r="G276" s="114"/>
    </row>
    <row r="277" spans="1:7" ht="22.5" x14ac:dyDescent="0.4">
      <c r="A277" s="121" t="s">
        <v>117</v>
      </c>
      <c r="B277" s="122">
        <v>2</v>
      </c>
      <c r="C277" s="122"/>
      <c r="D277" s="145"/>
      <c r="E277" s="124"/>
      <c r="F277" s="123"/>
      <c r="G277" s="114"/>
    </row>
    <row r="278" spans="1:7" ht="43.5" customHeight="1" x14ac:dyDescent="0.4">
      <c r="A278" s="209" t="s">
        <v>372</v>
      </c>
      <c r="B278" s="122">
        <v>2</v>
      </c>
      <c r="C278" s="169" t="str">
        <f>IF(B278=0, -5, "0")</f>
        <v>0</v>
      </c>
      <c r="D278" s="270"/>
      <c r="E278" s="124"/>
      <c r="F278" s="123"/>
      <c r="G278" s="114"/>
    </row>
    <row r="279" spans="1:7" ht="28.5" customHeight="1" x14ac:dyDescent="0.4">
      <c r="A279" s="209" t="s">
        <v>373</v>
      </c>
      <c r="B279" s="122">
        <v>2</v>
      </c>
      <c r="C279" s="169" t="str">
        <f>IF(B279=0, -5, "0")</f>
        <v>0</v>
      </c>
      <c r="D279" s="270"/>
      <c r="E279" s="124"/>
      <c r="F279" s="123"/>
      <c r="G279" s="114"/>
    </row>
    <row r="280" spans="1:7" ht="21" x14ac:dyDescent="0.4">
      <c r="A280" s="121" t="s">
        <v>209</v>
      </c>
      <c r="B280" s="122">
        <v>2</v>
      </c>
      <c r="C280" s="122"/>
      <c r="D280" s="128"/>
      <c r="E280" s="124"/>
      <c r="F280" s="123"/>
      <c r="G280" s="114"/>
    </row>
    <row r="281" spans="1:7" ht="21" customHeight="1" x14ac:dyDescent="0.4">
      <c r="A281" s="121" t="s">
        <v>142</v>
      </c>
      <c r="B281" s="122">
        <v>2</v>
      </c>
      <c r="C281" s="122"/>
      <c r="D281" s="128"/>
      <c r="E281" s="123"/>
      <c r="F281" s="123"/>
      <c r="G281" s="129"/>
    </row>
    <row r="282" spans="1:7" ht="21" customHeight="1" x14ac:dyDescent="0.45">
      <c r="A282" s="290" t="s">
        <v>354</v>
      </c>
      <c r="B282" s="122">
        <v>2</v>
      </c>
      <c r="C282" s="142" t="str">
        <f>IF(B282=0, -2, "0")</f>
        <v>0</v>
      </c>
      <c r="D282" s="128"/>
      <c r="E282" s="180"/>
      <c r="F282" s="123"/>
      <c r="G282" s="129"/>
    </row>
    <row r="283" spans="1:7" ht="21" customHeight="1" x14ac:dyDescent="0.4">
      <c r="A283" s="290" t="s">
        <v>63</v>
      </c>
      <c r="B283" s="122">
        <v>1</v>
      </c>
      <c r="C283" s="142" t="str">
        <f>IF(B283=0, -2, "0")</f>
        <v>0</v>
      </c>
      <c r="D283" s="128" t="s">
        <v>494</v>
      </c>
      <c r="E283" s="203" t="s">
        <v>493</v>
      </c>
      <c r="F283" s="123" t="s">
        <v>298</v>
      </c>
      <c r="G283" s="129"/>
    </row>
    <row r="284" spans="1:7" ht="21" customHeight="1" x14ac:dyDescent="0.45">
      <c r="A284" s="290" t="s">
        <v>331</v>
      </c>
      <c r="B284" s="122">
        <v>2</v>
      </c>
      <c r="C284" s="142" t="str">
        <f>IF(B284=0, -2, "0")</f>
        <v>0</v>
      </c>
      <c r="D284" s="128"/>
      <c r="E284" s="180"/>
      <c r="F284" s="123"/>
      <c r="G284" s="129"/>
    </row>
    <row r="285" spans="1:7" ht="42" x14ac:dyDescent="0.4">
      <c r="A285" s="121" t="s">
        <v>403</v>
      </c>
      <c r="B285" s="122">
        <v>1</v>
      </c>
      <c r="C285" s="296"/>
      <c r="D285" s="128" t="s">
        <v>490</v>
      </c>
      <c r="E285" s="123" t="s">
        <v>491</v>
      </c>
      <c r="F285" s="123" t="s">
        <v>298</v>
      </c>
      <c r="G285" s="114"/>
    </row>
    <row r="286" spans="1:7" ht="80.25" customHeight="1" x14ac:dyDescent="0.4">
      <c r="A286" s="121" t="s">
        <v>150</v>
      </c>
      <c r="B286" s="122">
        <v>0</v>
      </c>
      <c r="C286" s="122"/>
      <c r="D286" s="128" t="s">
        <v>541</v>
      </c>
      <c r="E286" s="123" t="s">
        <v>492</v>
      </c>
      <c r="F286" s="123" t="s">
        <v>298</v>
      </c>
      <c r="G286" s="114"/>
    </row>
    <row r="287" spans="1:7" ht="21.75" customHeight="1" x14ac:dyDescent="0.4">
      <c r="A287" s="201" t="s">
        <v>427</v>
      </c>
      <c r="B287" s="122">
        <v>2</v>
      </c>
      <c r="C287" s="122"/>
      <c r="D287" s="201"/>
      <c r="E287" s="124"/>
      <c r="F287" s="123"/>
      <c r="G287" s="114"/>
    </row>
    <row r="288" spans="1:7" s="80" customFormat="1" ht="77.25" customHeight="1" x14ac:dyDescent="0.4">
      <c r="A288" s="181" t="s">
        <v>316</v>
      </c>
      <c r="B288" s="122">
        <v>2</v>
      </c>
      <c r="C288" s="143" t="str">
        <f>IF(B288=0, -10, "0")</f>
        <v>0</v>
      </c>
      <c r="D288" s="128"/>
      <c r="E288" s="127"/>
      <c r="F288" s="123"/>
      <c r="G288" s="129"/>
    </row>
    <row r="289" spans="1:7" s="80" customFormat="1" ht="26.25" customHeight="1" x14ac:dyDescent="0.4">
      <c r="A289" s="470"/>
      <c r="B289" s="470"/>
      <c r="C289" s="470"/>
      <c r="D289" s="470"/>
      <c r="E289" s="470"/>
      <c r="F289" s="470"/>
      <c r="G289" s="129"/>
    </row>
    <row r="290" spans="1:7" s="80" customFormat="1" ht="31.5" customHeight="1" x14ac:dyDescent="0.4">
      <c r="A290" s="522" t="s">
        <v>311</v>
      </c>
      <c r="B290" s="522"/>
      <c r="C290" s="522"/>
      <c r="D290" s="522"/>
      <c r="E290" s="522"/>
      <c r="F290" s="522"/>
      <c r="G290" s="129"/>
    </row>
    <row r="291" spans="1:7" s="80" customFormat="1" ht="45" customHeight="1" x14ac:dyDescent="0.4">
      <c r="A291" s="125" t="s">
        <v>329</v>
      </c>
      <c r="B291" s="122">
        <v>0</v>
      </c>
      <c r="C291" s="126"/>
      <c r="D291" s="128" t="s">
        <v>485</v>
      </c>
      <c r="E291" s="128" t="s">
        <v>486</v>
      </c>
      <c r="F291" s="123" t="s">
        <v>298</v>
      </c>
      <c r="G291" s="129"/>
    </row>
    <row r="292" spans="1:7" s="80" customFormat="1" ht="21" x14ac:dyDescent="0.4">
      <c r="A292" s="138" t="s">
        <v>303</v>
      </c>
      <c r="B292" s="122">
        <v>2</v>
      </c>
      <c r="C292" s="126"/>
      <c r="D292" s="128"/>
      <c r="E292" s="127"/>
      <c r="F292" s="123"/>
      <c r="G292" s="129"/>
    </row>
    <row r="293" spans="1:7" s="80" customFormat="1" ht="21" x14ac:dyDescent="0.4">
      <c r="A293" s="121" t="s">
        <v>376</v>
      </c>
      <c r="B293" s="122">
        <v>2</v>
      </c>
      <c r="C293" s="126"/>
      <c r="D293" s="207"/>
      <c r="E293" s="127"/>
      <c r="F293" s="123"/>
      <c r="G293" s="129"/>
    </row>
    <row r="294" spans="1:7" s="80" customFormat="1" ht="21" x14ac:dyDescent="0.4">
      <c r="A294" s="157" t="s">
        <v>377</v>
      </c>
      <c r="B294" s="122">
        <v>2</v>
      </c>
      <c r="C294" s="126"/>
      <c r="D294" s="128"/>
      <c r="E294" s="127"/>
      <c r="F294" s="123"/>
      <c r="G294" s="129"/>
    </row>
    <row r="295" spans="1:7" s="80" customFormat="1" ht="22.5" customHeight="1" x14ac:dyDescent="0.4">
      <c r="A295" s="157" t="s">
        <v>318</v>
      </c>
      <c r="B295" s="122">
        <v>2</v>
      </c>
      <c r="C295" s="174"/>
      <c r="D295" s="128"/>
      <c r="E295" s="127"/>
      <c r="F295" s="123"/>
      <c r="G295" s="129"/>
    </row>
    <row r="296" spans="1:7" s="80" customFormat="1" ht="22.5" customHeight="1" x14ac:dyDescent="0.4">
      <c r="A296" s="188" t="s">
        <v>328</v>
      </c>
      <c r="B296" s="122" t="s">
        <v>30</v>
      </c>
      <c r="C296" s="174"/>
      <c r="D296" s="128"/>
      <c r="E296" s="127"/>
      <c r="F296" s="123"/>
      <c r="G296" s="129"/>
    </row>
    <row r="297" spans="1:7" s="80" customFormat="1" ht="22.5" customHeight="1" x14ac:dyDescent="0.4">
      <c r="A297" s="125" t="s">
        <v>407</v>
      </c>
      <c r="B297" s="122">
        <v>2</v>
      </c>
      <c r="C297" s="174"/>
      <c r="D297" s="128"/>
      <c r="E297" s="127"/>
      <c r="F297" s="123"/>
      <c r="G297" s="129"/>
    </row>
    <row r="298" spans="1:7" ht="21" x14ac:dyDescent="0.4">
      <c r="A298" s="121" t="s">
        <v>423</v>
      </c>
      <c r="B298" s="122">
        <v>2</v>
      </c>
      <c r="C298" s="122"/>
      <c r="D298" s="411">
        <v>1</v>
      </c>
      <c r="E298" s="147"/>
      <c r="F298" s="123"/>
      <c r="G298" s="129"/>
    </row>
    <row r="299" spans="1:7" ht="21" x14ac:dyDescent="0.4">
      <c r="A299" s="148" t="s">
        <v>34</v>
      </c>
      <c r="B299" s="148"/>
      <c r="C299" s="148"/>
      <c r="D299" s="148">
        <f>SUM(B268:C288,B291:C298)</f>
        <v>34</v>
      </c>
      <c r="E299" s="108"/>
      <c r="F299" s="114"/>
      <c r="G299" s="114"/>
    </row>
    <row r="300" spans="1:7" ht="21" x14ac:dyDescent="0.4">
      <c r="A300" s="130" t="s">
        <v>33</v>
      </c>
      <c r="B300" s="131"/>
      <c r="C300" s="132"/>
      <c r="D300" s="133">
        <f>D299/(COUNT(B268:C288,B291:C298)*2)</f>
        <v>0.58620689655172409</v>
      </c>
      <c r="E300" s="108"/>
      <c r="F300" s="114"/>
      <c r="G300" s="114"/>
    </row>
    <row r="301" spans="1:7" ht="21" x14ac:dyDescent="0.4">
      <c r="A301" s="155"/>
      <c r="B301" s="114"/>
      <c r="C301" s="135"/>
      <c r="D301" s="114"/>
      <c r="E301" s="108"/>
      <c r="F301" s="114"/>
      <c r="G301" s="114"/>
    </row>
    <row r="302" spans="1:7" ht="22.5" x14ac:dyDescent="0.45">
      <c r="A302" s="150" t="s">
        <v>444</v>
      </c>
      <c r="B302" s="189"/>
      <c r="C302" s="190"/>
      <c r="D302" s="153">
        <f>SUM(D264,D299)</f>
        <v>46</v>
      </c>
      <c r="E302" s="108"/>
      <c r="F302" s="114"/>
      <c r="G302" s="114"/>
    </row>
    <row r="303" spans="1:7" ht="22.5" x14ac:dyDescent="0.45">
      <c r="A303" s="150" t="s">
        <v>445</v>
      </c>
      <c r="B303" s="189"/>
      <c r="C303" s="190"/>
      <c r="D303" s="154">
        <f>D302/(COUNT(B256:C263,B268:C288,B291:C298)*2)</f>
        <v>0.65714285714285714</v>
      </c>
      <c r="E303" s="108"/>
      <c r="F303" s="114"/>
      <c r="G303" s="114"/>
    </row>
    <row r="304" spans="1:7" ht="21" x14ac:dyDescent="0.4">
      <c r="A304" s="155"/>
      <c r="B304" s="114"/>
      <c r="C304" s="135"/>
      <c r="D304" s="114"/>
      <c r="E304" s="108"/>
      <c r="F304" s="114"/>
      <c r="G304" s="114"/>
    </row>
    <row r="305" spans="1:7" ht="22.5" x14ac:dyDescent="0.45">
      <c r="A305" s="115" t="s">
        <v>131</v>
      </c>
      <c r="B305" s="115"/>
      <c r="C305" s="115"/>
      <c r="D305" s="115"/>
      <c r="E305" s="115"/>
      <c r="F305" s="115"/>
      <c r="G305" s="114"/>
    </row>
    <row r="306" spans="1:7" ht="21" x14ac:dyDescent="0.4">
      <c r="A306" s="208">
        <f>B11</f>
        <v>43518</v>
      </c>
      <c r="B306" s="114"/>
      <c r="C306" s="135"/>
      <c r="D306" s="114"/>
      <c r="E306" s="108"/>
      <c r="F306" s="114"/>
      <c r="G306" s="114"/>
    </row>
    <row r="307" spans="1:7" ht="21" x14ac:dyDescent="0.4">
      <c r="A307" s="448" t="s">
        <v>28</v>
      </c>
      <c r="B307" s="449" t="s">
        <v>29</v>
      </c>
      <c r="C307" s="449"/>
      <c r="D307" s="449" t="s">
        <v>42</v>
      </c>
      <c r="E307" s="450" t="s">
        <v>266</v>
      </c>
      <c r="F307" s="450" t="s">
        <v>302</v>
      </c>
      <c r="G307" s="129"/>
    </row>
    <row r="308" spans="1:7" ht="21" x14ac:dyDescent="0.4">
      <c r="A308" s="448"/>
      <c r="B308" s="118" t="s">
        <v>32</v>
      </c>
      <c r="C308" s="118" t="s">
        <v>31</v>
      </c>
      <c r="D308" s="449"/>
      <c r="E308" s="450"/>
      <c r="F308" s="450"/>
      <c r="G308" s="114"/>
    </row>
    <row r="309" spans="1:7" s="80" customFormat="1" ht="22.5" x14ac:dyDescent="0.4">
      <c r="A309" s="360"/>
      <c r="B309" s="361"/>
      <c r="C309" s="361"/>
      <c r="D309" s="361"/>
      <c r="E309" s="362"/>
      <c r="F309" s="362"/>
      <c r="G309" s="129"/>
    </row>
    <row r="310" spans="1:7" ht="24.75" x14ac:dyDescent="0.4">
      <c r="A310" s="363" t="s">
        <v>123</v>
      </c>
      <c r="B310" s="137"/>
      <c r="C310" s="137"/>
      <c r="D310" s="137"/>
      <c r="E310" s="137"/>
      <c r="F310" s="137"/>
      <c r="G310" s="114"/>
    </row>
    <row r="311" spans="1:7" ht="21" x14ac:dyDescent="0.4">
      <c r="A311" s="164" t="s">
        <v>49</v>
      </c>
      <c r="B311" s="122">
        <v>2</v>
      </c>
      <c r="C311" s="122"/>
      <c r="D311" s="123"/>
      <c r="E311" s="124"/>
      <c r="F311" s="123"/>
      <c r="G311" s="114"/>
    </row>
    <row r="312" spans="1:7" ht="21" x14ac:dyDescent="0.4">
      <c r="A312" s="157" t="s">
        <v>213</v>
      </c>
      <c r="B312" s="122">
        <v>2</v>
      </c>
      <c r="C312" s="122"/>
      <c r="D312" s="123"/>
      <c r="E312" s="127"/>
      <c r="F312" s="123"/>
      <c r="G312" s="114"/>
    </row>
    <row r="313" spans="1:7" ht="21" x14ac:dyDescent="0.4">
      <c r="A313" s="164" t="s">
        <v>78</v>
      </c>
      <c r="B313" s="122">
        <v>2</v>
      </c>
      <c r="C313" s="122"/>
      <c r="D313" s="123"/>
      <c r="E313" s="124"/>
      <c r="F313" s="123"/>
      <c r="G313" s="114"/>
    </row>
    <row r="314" spans="1:7" ht="168" x14ac:dyDescent="0.4">
      <c r="A314" s="164" t="s">
        <v>119</v>
      </c>
      <c r="B314" s="122">
        <v>0</v>
      </c>
      <c r="C314" s="122"/>
      <c r="D314" s="123" t="s">
        <v>505</v>
      </c>
      <c r="E314" s="123" t="s">
        <v>542</v>
      </c>
      <c r="F314" s="123" t="s">
        <v>298</v>
      </c>
      <c r="G314" s="114"/>
    </row>
    <row r="315" spans="1:7" ht="21" x14ac:dyDescent="0.4">
      <c r="A315" s="157" t="s">
        <v>332</v>
      </c>
      <c r="B315" s="122">
        <v>2</v>
      </c>
      <c r="C315" s="122"/>
      <c r="D315" s="123"/>
      <c r="E315" s="124"/>
      <c r="F315" s="123"/>
      <c r="G315" s="114"/>
    </row>
    <row r="316" spans="1:7" ht="22.5" x14ac:dyDescent="0.4">
      <c r="A316" s="157" t="s">
        <v>120</v>
      </c>
      <c r="B316" s="122">
        <v>2</v>
      </c>
      <c r="C316" s="122"/>
      <c r="D316" s="191"/>
      <c r="E316" s="124"/>
      <c r="F316" s="123"/>
      <c r="G316" s="114"/>
    </row>
    <row r="317" spans="1:7" ht="21" x14ac:dyDescent="0.4">
      <c r="A317" s="209" t="s">
        <v>269</v>
      </c>
      <c r="B317" s="122">
        <v>2</v>
      </c>
      <c r="C317" s="174" t="str">
        <f>IF(B317=0, -5, "0")</f>
        <v>0</v>
      </c>
      <c r="D317" s="128"/>
      <c r="E317" s="124"/>
      <c r="F317" s="123"/>
      <c r="G317" s="129"/>
    </row>
    <row r="318" spans="1:7" ht="21" x14ac:dyDescent="0.4">
      <c r="A318" s="210" t="s">
        <v>113</v>
      </c>
      <c r="B318" s="122">
        <v>2</v>
      </c>
      <c r="C318" s="122"/>
      <c r="D318" s="123"/>
      <c r="E318" s="124"/>
      <c r="F318" s="123"/>
      <c r="G318" s="114"/>
    </row>
    <row r="319" spans="1:7" ht="21" x14ac:dyDescent="0.4">
      <c r="A319" s="130" t="s">
        <v>34</v>
      </c>
      <c r="B319" s="130"/>
      <c r="C319" s="130"/>
      <c r="D319" s="130">
        <f>SUM(B311:C318)</f>
        <v>14</v>
      </c>
      <c r="E319" s="108"/>
      <c r="F319" s="114"/>
      <c r="G319" s="114"/>
    </row>
    <row r="320" spans="1:7" ht="21" x14ac:dyDescent="0.4">
      <c r="A320" s="130" t="s">
        <v>33</v>
      </c>
      <c r="B320" s="131"/>
      <c r="C320" s="132"/>
      <c r="D320" s="133">
        <f>D319/(COUNT(B311:C318)*2)</f>
        <v>0.875</v>
      </c>
      <c r="E320" s="108"/>
      <c r="F320" s="114"/>
      <c r="G320" s="114"/>
    </row>
    <row r="321" spans="1:7" ht="21" x14ac:dyDescent="0.4">
      <c r="A321" s="155"/>
      <c r="B321" s="114"/>
      <c r="C321" s="135"/>
      <c r="D321" s="114"/>
      <c r="E321" s="108"/>
      <c r="F321" s="114"/>
      <c r="G321" s="129"/>
    </row>
    <row r="322" spans="1:7" ht="24.75" x14ac:dyDescent="0.4">
      <c r="A322" s="363" t="s">
        <v>60</v>
      </c>
      <c r="B322" s="137"/>
      <c r="C322" s="137"/>
      <c r="D322" s="137"/>
      <c r="E322" s="137"/>
      <c r="F322" s="137"/>
      <c r="G322" s="114"/>
    </row>
    <row r="323" spans="1:7" ht="147" x14ac:dyDescent="0.4">
      <c r="A323" s="138" t="s">
        <v>145</v>
      </c>
      <c r="B323" s="122">
        <v>1</v>
      </c>
      <c r="C323" s="143"/>
      <c r="D323" s="172" t="s">
        <v>531</v>
      </c>
      <c r="E323" s="123" t="s">
        <v>501</v>
      </c>
      <c r="F323" s="123" t="s">
        <v>298</v>
      </c>
      <c r="G323" s="114"/>
    </row>
    <row r="324" spans="1:7" ht="42" x14ac:dyDescent="0.4">
      <c r="A324" s="121" t="s">
        <v>135</v>
      </c>
      <c r="B324" s="122">
        <v>2</v>
      </c>
      <c r="C324" s="143"/>
      <c r="D324" s="172"/>
      <c r="E324" s="123"/>
      <c r="F324" s="123"/>
      <c r="G324" s="114"/>
    </row>
    <row r="325" spans="1:7" ht="126" x14ac:dyDescent="0.45">
      <c r="A325" s="211" t="s">
        <v>316</v>
      </c>
      <c r="B325" s="122">
        <v>2</v>
      </c>
      <c r="C325" s="143" t="str">
        <f>IF(B325=0, -10, "0")</f>
        <v>0</v>
      </c>
      <c r="D325" s="193" t="s">
        <v>543</v>
      </c>
      <c r="E325" s="124"/>
      <c r="F325" s="123"/>
      <c r="G325" s="114"/>
    </row>
    <row r="326" spans="1:7" ht="126" x14ac:dyDescent="0.4">
      <c r="A326" s="121" t="s">
        <v>53</v>
      </c>
      <c r="B326" s="122">
        <v>0</v>
      </c>
      <c r="C326" s="122"/>
      <c r="D326" s="158" t="s">
        <v>489</v>
      </c>
      <c r="E326" s="123" t="s">
        <v>478</v>
      </c>
      <c r="F326" s="123" t="s">
        <v>299</v>
      </c>
      <c r="G326" s="114"/>
    </row>
    <row r="327" spans="1:7" ht="239.25" customHeight="1" x14ac:dyDescent="0.4">
      <c r="A327" s="291" t="s">
        <v>441</v>
      </c>
      <c r="B327" s="122">
        <v>0</v>
      </c>
      <c r="C327" s="143">
        <f>IF(B327=0, -10, IF(B327=1, -5, "0"))</f>
        <v>-10</v>
      </c>
      <c r="D327" s="196" t="s">
        <v>544</v>
      </c>
      <c r="E327" s="172" t="s">
        <v>517</v>
      </c>
      <c r="F327" s="123" t="s">
        <v>299</v>
      </c>
      <c r="G327" s="114"/>
    </row>
    <row r="328" spans="1:7" ht="21" x14ac:dyDescent="0.4">
      <c r="A328" s="121" t="s">
        <v>209</v>
      </c>
      <c r="B328" s="122">
        <v>2</v>
      </c>
      <c r="C328" s="122"/>
      <c r="D328" s="194"/>
      <c r="E328" s="124"/>
      <c r="F328" s="123"/>
      <c r="G328" s="114"/>
    </row>
    <row r="329" spans="1:7" ht="21" x14ac:dyDescent="0.4">
      <c r="A329" s="138" t="s">
        <v>142</v>
      </c>
      <c r="B329" s="122">
        <v>2</v>
      </c>
      <c r="C329" s="122"/>
      <c r="D329" s="123"/>
      <c r="E329" s="124"/>
      <c r="F329" s="123"/>
      <c r="G329" s="114"/>
    </row>
    <row r="330" spans="1:7" ht="21" x14ac:dyDescent="0.4">
      <c r="A330" s="197" t="s">
        <v>136</v>
      </c>
      <c r="B330" s="122">
        <v>2</v>
      </c>
      <c r="C330" s="174" t="str">
        <f>IF(B330=0, -5, "0")</f>
        <v>0</v>
      </c>
      <c r="D330" s="212"/>
      <c r="E330" s="123"/>
      <c r="F330" s="123"/>
      <c r="G330" s="129"/>
    </row>
    <row r="331" spans="1:7" ht="22.5" x14ac:dyDescent="0.4">
      <c r="A331" s="121" t="s">
        <v>122</v>
      </c>
      <c r="B331" s="122">
        <v>2</v>
      </c>
      <c r="C331" s="122"/>
      <c r="D331" s="191"/>
      <c r="E331" s="124"/>
      <c r="F331" s="123"/>
      <c r="G331" s="114"/>
    </row>
    <row r="332" spans="1:7" ht="22.5" x14ac:dyDescent="0.4">
      <c r="A332" s="121" t="s">
        <v>415</v>
      </c>
      <c r="B332" s="122">
        <v>2</v>
      </c>
      <c r="C332" s="122"/>
      <c r="D332" s="191"/>
      <c r="E332" s="124"/>
      <c r="F332" s="123"/>
      <c r="G332" s="114"/>
    </row>
    <row r="333" spans="1:7" s="258" customFormat="1" ht="22.5" x14ac:dyDescent="0.4">
      <c r="A333" s="159" t="s">
        <v>118</v>
      </c>
      <c r="B333" s="122">
        <v>2</v>
      </c>
      <c r="C333" s="122"/>
      <c r="D333" s="191"/>
      <c r="E333" s="124"/>
      <c r="F333" s="123"/>
      <c r="G333" s="114"/>
    </row>
    <row r="334" spans="1:7" s="258" customFormat="1" ht="42" x14ac:dyDescent="0.4">
      <c r="A334" s="252" t="s">
        <v>357</v>
      </c>
      <c r="B334" s="122">
        <v>2</v>
      </c>
      <c r="C334" s="122"/>
      <c r="D334" s="158"/>
      <c r="E334" s="124"/>
      <c r="F334" s="123"/>
      <c r="G334" s="114"/>
    </row>
    <row r="335" spans="1:7" ht="21" customHeight="1" x14ac:dyDescent="0.4">
      <c r="A335" s="160" t="s">
        <v>124</v>
      </c>
      <c r="B335" s="122">
        <v>2</v>
      </c>
      <c r="C335" s="122"/>
      <c r="D335" s="123"/>
      <c r="E335" s="124"/>
      <c r="F335" s="123"/>
      <c r="G335" s="129"/>
    </row>
    <row r="336" spans="1:7" ht="126" x14ac:dyDescent="0.4">
      <c r="A336" s="168" t="s">
        <v>58</v>
      </c>
      <c r="B336" s="122">
        <v>1</v>
      </c>
      <c r="C336" s="174" t="str">
        <f>IF(B336=0, -5, "0")</f>
        <v>0</v>
      </c>
      <c r="D336" s="213" t="s">
        <v>488</v>
      </c>
      <c r="E336" s="123" t="s">
        <v>545</v>
      </c>
      <c r="F336" s="123" t="s">
        <v>298</v>
      </c>
      <c r="G336" s="129"/>
    </row>
    <row r="337" spans="1:7" ht="19.5" customHeight="1" x14ac:dyDescent="0.45">
      <c r="A337" s="290" t="s">
        <v>354</v>
      </c>
      <c r="B337" s="122">
        <v>2</v>
      </c>
      <c r="C337" s="142" t="str">
        <f>IF(B337=0, -2, "0")</f>
        <v>0</v>
      </c>
      <c r="D337" s="123"/>
      <c r="E337" s="180"/>
      <c r="F337" s="123"/>
      <c r="G337" s="129"/>
    </row>
    <row r="338" spans="1:7" ht="19.5" customHeight="1" x14ac:dyDescent="0.4">
      <c r="A338" s="290" t="s">
        <v>63</v>
      </c>
      <c r="B338" s="122">
        <v>1</v>
      </c>
      <c r="C338" s="142" t="str">
        <f>IF(B338=0, -2, "0")</f>
        <v>0</v>
      </c>
      <c r="D338" s="128" t="s">
        <v>494</v>
      </c>
      <c r="E338" s="203" t="s">
        <v>493</v>
      </c>
      <c r="F338" s="123" t="s">
        <v>298</v>
      </c>
      <c r="G338" s="129"/>
    </row>
    <row r="339" spans="1:7" s="258" customFormat="1" ht="19.5" customHeight="1" x14ac:dyDescent="0.45">
      <c r="A339" s="290" t="s">
        <v>331</v>
      </c>
      <c r="B339" s="122">
        <v>2</v>
      </c>
      <c r="C339" s="142" t="str">
        <f>IF(B339=0, -2, "0")</f>
        <v>0</v>
      </c>
      <c r="D339" s="128"/>
      <c r="E339" s="180"/>
      <c r="F339" s="123"/>
      <c r="G339" s="129"/>
    </row>
    <row r="340" spans="1:7" ht="42" x14ac:dyDescent="0.4">
      <c r="A340" s="121" t="s">
        <v>403</v>
      </c>
      <c r="B340" s="122">
        <v>1</v>
      </c>
      <c r="C340" s="296"/>
      <c r="D340" s="123" t="s">
        <v>490</v>
      </c>
      <c r="E340" s="123" t="s">
        <v>491</v>
      </c>
      <c r="F340" s="123" t="s">
        <v>299</v>
      </c>
      <c r="G340" s="129"/>
    </row>
    <row r="341" spans="1:7" ht="86.25" customHeight="1" x14ac:dyDescent="0.4">
      <c r="A341" s="121" t="s">
        <v>381</v>
      </c>
      <c r="B341" s="122">
        <v>0</v>
      </c>
      <c r="C341" s="122"/>
      <c r="D341" s="123" t="s">
        <v>546</v>
      </c>
      <c r="E341" s="123" t="s">
        <v>492</v>
      </c>
      <c r="F341" s="123" t="s">
        <v>299</v>
      </c>
      <c r="G341" s="129"/>
    </row>
    <row r="342" spans="1:7" s="80" customFormat="1" ht="21" x14ac:dyDescent="0.4">
      <c r="A342" s="201" t="s">
        <v>427</v>
      </c>
      <c r="B342" s="122">
        <v>2</v>
      </c>
      <c r="C342" s="126"/>
      <c r="D342" s="177"/>
      <c r="E342" s="127"/>
      <c r="F342" s="123"/>
      <c r="G342" s="129"/>
    </row>
    <row r="343" spans="1:7" ht="21" x14ac:dyDescent="0.4">
      <c r="A343" s="130" t="s">
        <v>34</v>
      </c>
      <c r="B343" s="130"/>
      <c r="C343" s="130"/>
      <c r="D343" s="130">
        <f>SUM(B323:C342)</f>
        <v>20</v>
      </c>
      <c r="E343" s="108"/>
      <c r="F343" s="114"/>
      <c r="G343" s="114"/>
    </row>
    <row r="344" spans="1:7" ht="21" x14ac:dyDescent="0.4">
      <c r="A344" s="130" t="s">
        <v>33</v>
      </c>
      <c r="B344" s="131"/>
      <c r="C344" s="132"/>
      <c r="D344" s="133">
        <f>D343/(COUNT(B323:C342)*2)</f>
        <v>0.47619047619047616</v>
      </c>
      <c r="E344" s="108"/>
      <c r="F344" s="114"/>
      <c r="G344" s="114"/>
    </row>
    <row r="345" spans="1:7" ht="21" x14ac:dyDescent="0.4">
      <c r="A345" s="155"/>
      <c r="B345" s="114"/>
      <c r="C345" s="135"/>
      <c r="D345" s="114"/>
      <c r="E345" s="108"/>
      <c r="F345" s="114"/>
      <c r="G345" s="114"/>
    </row>
    <row r="346" spans="1:7" ht="24.75" x14ac:dyDescent="0.4">
      <c r="A346" s="363" t="s">
        <v>144</v>
      </c>
      <c r="B346" s="137"/>
      <c r="C346" s="137"/>
      <c r="D346" s="137"/>
      <c r="E346" s="137"/>
      <c r="F346" s="137"/>
      <c r="G346" s="114"/>
    </row>
    <row r="347" spans="1:7" ht="21" x14ac:dyDescent="0.4">
      <c r="A347" s="138" t="s">
        <v>153</v>
      </c>
      <c r="B347" s="122">
        <v>2</v>
      </c>
      <c r="C347" s="122"/>
      <c r="D347" s="139"/>
      <c r="E347" s="124"/>
      <c r="F347" s="123"/>
      <c r="G347" s="114"/>
    </row>
    <row r="348" spans="1:7" ht="22.5" x14ac:dyDescent="0.4">
      <c r="A348" s="214" t="s">
        <v>50</v>
      </c>
      <c r="B348" s="122">
        <v>2</v>
      </c>
      <c r="C348" s="143" t="str">
        <f>IF(B348=0, -10, IF(B348=1, -5, "0"))</f>
        <v>0</v>
      </c>
      <c r="D348" s="179"/>
      <c r="E348" s="127"/>
      <c r="F348" s="123"/>
      <c r="G348" s="114"/>
    </row>
    <row r="349" spans="1:7" ht="22.5" x14ac:dyDescent="0.4">
      <c r="A349" s="214" t="s">
        <v>392</v>
      </c>
      <c r="B349" s="122">
        <v>2</v>
      </c>
      <c r="C349" s="143" t="str">
        <f>IF(B349=0, -10, "0")</f>
        <v>0</v>
      </c>
      <c r="D349" s="184"/>
      <c r="E349" s="127"/>
      <c r="F349" s="123"/>
      <c r="G349" s="129"/>
    </row>
    <row r="350" spans="1:7" ht="30" customHeight="1" x14ac:dyDescent="0.4">
      <c r="A350" s="215" t="s">
        <v>382</v>
      </c>
      <c r="B350" s="122">
        <v>2</v>
      </c>
      <c r="C350" s="174" t="str">
        <f>IF(B350=0, -5, "0")</f>
        <v>0</v>
      </c>
      <c r="D350" s="163"/>
      <c r="E350" s="124"/>
      <c r="F350" s="123"/>
      <c r="G350" s="114"/>
    </row>
    <row r="351" spans="1:7" ht="21" x14ac:dyDescent="0.4">
      <c r="A351" s="138" t="s">
        <v>185</v>
      </c>
      <c r="B351" s="122">
        <v>2</v>
      </c>
      <c r="C351" s="122"/>
      <c r="D351" s="163"/>
      <c r="E351" s="124"/>
      <c r="F351" s="123"/>
      <c r="G351" s="114"/>
    </row>
    <row r="352" spans="1:7" ht="51.75" customHeight="1" x14ac:dyDescent="0.4">
      <c r="A352" s="121" t="s">
        <v>214</v>
      </c>
      <c r="B352" s="122">
        <v>0</v>
      </c>
      <c r="C352" s="126"/>
      <c r="D352" s="216" t="s">
        <v>532</v>
      </c>
      <c r="E352" s="128" t="s">
        <v>487</v>
      </c>
      <c r="F352" s="123" t="s">
        <v>299</v>
      </c>
      <c r="G352" s="114"/>
    </row>
    <row r="353" spans="1:7" ht="21" x14ac:dyDescent="0.4">
      <c r="A353" s="290" t="s">
        <v>331</v>
      </c>
      <c r="B353" s="122">
        <v>2</v>
      </c>
      <c r="C353" s="142" t="str">
        <f>IF(B353=0, -2, "0")</f>
        <v>0</v>
      </c>
      <c r="D353" s="216"/>
      <c r="E353" s="127"/>
      <c r="F353" s="123"/>
      <c r="G353" s="114"/>
    </row>
    <row r="354" spans="1:7" ht="21" x14ac:dyDescent="0.4">
      <c r="A354" s="290" t="s">
        <v>397</v>
      </c>
      <c r="B354" s="122">
        <v>2</v>
      </c>
      <c r="C354" s="142" t="str">
        <f>IF(B354=0, -2, "0")</f>
        <v>0</v>
      </c>
      <c r="D354" s="216"/>
      <c r="E354" s="127"/>
      <c r="F354" s="123"/>
      <c r="G354" s="114"/>
    </row>
    <row r="355" spans="1:7" ht="21" x14ac:dyDescent="0.4">
      <c r="A355" s="121" t="s">
        <v>121</v>
      </c>
      <c r="B355" s="122">
        <v>2</v>
      </c>
      <c r="C355" s="122"/>
      <c r="D355" s="158"/>
      <c r="E355" s="124"/>
      <c r="F355" s="123"/>
      <c r="G355" s="114"/>
    </row>
    <row r="356" spans="1:7" s="258" customFormat="1" ht="21" x14ac:dyDescent="0.3">
      <c r="A356" s="461"/>
      <c r="B356" s="461"/>
      <c r="C356" s="461"/>
      <c r="D356" s="461"/>
      <c r="E356" s="461"/>
      <c r="F356" s="461"/>
      <c r="G356" s="461"/>
    </row>
    <row r="357" spans="1:7" ht="32.25" customHeight="1" x14ac:dyDescent="0.4">
      <c r="A357" s="506" t="s">
        <v>311</v>
      </c>
      <c r="B357" s="506"/>
      <c r="C357" s="506"/>
      <c r="D357" s="506"/>
      <c r="E357" s="506"/>
      <c r="F357" s="506"/>
      <c r="G357" s="114"/>
    </row>
    <row r="358" spans="1:7" ht="42" x14ac:dyDescent="0.4">
      <c r="A358" s="125" t="s">
        <v>329</v>
      </c>
      <c r="B358" s="122">
        <v>0</v>
      </c>
      <c r="C358" s="307"/>
      <c r="D358" s="307" t="s">
        <v>485</v>
      </c>
      <c r="E358" s="307" t="s">
        <v>486</v>
      </c>
      <c r="F358" s="123" t="s">
        <v>298</v>
      </c>
      <c r="G358" s="114"/>
    </row>
    <row r="359" spans="1:7" ht="22.5" x14ac:dyDescent="0.4">
      <c r="A359" s="182" t="s">
        <v>303</v>
      </c>
      <c r="B359" s="122">
        <v>2</v>
      </c>
      <c r="C359" s="217"/>
      <c r="D359" s="217"/>
      <c r="E359" s="217"/>
      <c r="F359" s="123"/>
      <c r="G359" s="129"/>
    </row>
    <row r="360" spans="1:7" ht="21" x14ac:dyDescent="0.4">
      <c r="A360" s="125" t="s">
        <v>376</v>
      </c>
      <c r="B360" s="122">
        <v>2</v>
      </c>
      <c r="C360" s="126"/>
      <c r="D360" s="207"/>
      <c r="E360" s="127"/>
      <c r="F360" s="123"/>
      <c r="G360" s="129"/>
    </row>
    <row r="361" spans="1:7" ht="21" x14ac:dyDescent="0.4">
      <c r="A361" s="188" t="s">
        <v>377</v>
      </c>
      <c r="B361" s="122">
        <v>2</v>
      </c>
      <c r="C361" s="126"/>
      <c r="D361" s="161"/>
      <c r="E361" s="127"/>
      <c r="F361" s="123"/>
      <c r="G361" s="129"/>
    </row>
    <row r="362" spans="1:7" ht="21" x14ac:dyDescent="0.4">
      <c r="A362" s="188" t="s">
        <v>318</v>
      </c>
      <c r="B362" s="122">
        <v>2</v>
      </c>
      <c r="C362" s="126"/>
      <c r="D362" s="161"/>
      <c r="E362" s="127"/>
      <c r="F362" s="123"/>
      <c r="G362" s="129"/>
    </row>
    <row r="363" spans="1:7" ht="21" x14ac:dyDescent="0.4">
      <c r="A363" s="188" t="s">
        <v>328</v>
      </c>
      <c r="B363" s="122" t="s">
        <v>30</v>
      </c>
      <c r="C363" s="183"/>
      <c r="D363" s="161"/>
      <c r="E363" s="127"/>
      <c r="F363" s="123"/>
      <c r="G363" s="129"/>
    </row>
    <row r="364" spans="1:7" s="258" customFormat="1" ht="21" x14ac:dyDescent="0.4">
      <c r="A364" s="125" t="s">
        <v>416</v>
      </c>
      <c r="B364" s="122">
        <v>2</v>
      </c>
      <c r="C364" s="183"/>
      <c r="D364" s="161"/>
      <c r="E364" s="127"/>
      <c r="F364" s="123"/>
      <c r="G364" s="129"/>
    </row>
    <row r="365" spans="1:7" ht="63" x14ac:dyDescent="0.4">
      <c r="A365" s="125" t="s">
        <v>208</v>
      </c>
      <c r="B365" s="122">
        <v>1</v>
      </c>
      <c r="C365" s="166"/>
      <c r="D365" s="411">
        <v>0.5</v>
      </c>
      <c r="E365" s="147"/>
      <c r="F365" s="123"/>
      <c r="G365" s="114"/>
    </row>
    <row r="366" spans="1:7" ht="21" x14ac:dyDescent="0.4">
      <c r="A366" s="130" t="s">
        <v>34</v>
      </c>
      <c r="B366" s="130"/>
      <c r="C366" s="130"/>
      <c r="D366" s="130">
        <f>SUM(B347:C355,B358:C365)</f>
        <v>27</v>
      </c>
      <c r="E366" s="108"/>
      <c r="F366" s="114"/>
      <c r="G366" s="114"/>
    </row>
    <row r="367" spans="1:7" ht="21" x14ac:dyDescent="0.4">
      <c r="A367" s="130" t="s">
        <v>33</v>
      </c>
      <c r="B367" s="131"/>
      <c r="C367" s="132"/>
      <c r="D367" s="133">
        <f>D366/(COUNT(B347:C355,B358:C365)*2)</f>
        <v>0.84375</v>
      </c>
      <c r="E367" s="108"/>
      <c r="F367" s="114"/>
      <c r="G367" s="114"/>
    </row>
    <row r="368" spans="1:7" ht="21" x14ac:dyDescent="0.4">
      <c r="A368" s="155"/>
      <c r="B368" s="114"/>
      <c r="C368" s="135"/>
      <c r="D368" s="114"/>
      <c r="E368" s="108"/>
      <c r="F368" s="114"/>
      <c r="G368" s="114"/>
    </row>
    <row r="369" spans="1:7" ht="22.5" x14ac:dyDescent="0.45">
      <c r="A369" s="150" t="s">
        <v>446</v>
      </c>
      <c r="B369" s="189"/>
      <c r="C369" s="190"/>
      <c r="D369" s="153">
        <f>SUM(D366,D319,D343)</f>
        <v>61</v>
      </c>
      <c r="E369" s="108"/>
      <c r="F369" s="114"/>
      <c r="G369" s="114"/>
    </row>
    <row r="370" spans="1:7" ht="22.5" x14ac:dyDescent="0.45">
      <c r="A370" s="218" t="s">
        <v>447</v>
      </c>
      <c r="B370" s="219"/>
      <c r="C370" s="220"/>
      <c r="D370" s="221">
        <f>D369/(COUNT(B323:C342,B347:C355,B311:C318,B358:C365)*2)</f>
        <v>0.67777777777777781</v>
      </c>
      <c r="E370" s="108"/>
      <c r="F370" s="114"/>
      <c r="G370" s="114"/>
    </row>
    <row r="371" spans="1:7" s="6" customFormat="1" ht="22.5" x14ac:dyDescent="0.45">
      <c r="A371" s="222"/>
      <c r="B371" s="223"/>
      <c r="C371" s="223"/>
      <c r="D371" s="224"/>
      <c r="E371" s="225"/>
      <c r="F371" s="173"/>
      <c r="G371" s="173"/>
    </row>
    <row r="372" spans="1:7" s="6" customFormat="1" ht="24.75" x14ac:dyDescent="0.5">
      <c r="A372" s="364" t="s">
        <v>61</v>
      </c>
      <c r="B372" s="115"/>
      <c r="C372" s="115"/>
      <c r="D372" s="115"/>
      <c r="E372" s="115"/>
      <c r="F372" s="115"/>
      <c r="G372" s="173"/>
    </row>
    <row r="373" spans="1:7" s="6" customFormat="1" ht="21" x14ac:dyDescent="0.4">
      <c r="A373" s="156">
        <f>B11</f>
        <v>43518</v>
      </c>
      <c r="B373" s="114"/>
      <c r="C373" s="135"/>
      <c r="D373" s="114"/>
      <c r="E373" s="225"/>
      <c r="F373" s="173"/>
      <c r="G373" s="173"/>
    </row>
    <row r="374" spans="1:7" s="6" customFormat="1" ht="21" x14ac:dyDescent="0.4">
      <c r="A374" s="448" t="s">
        <v>28</v>
      </c>
      <c r="B374" s="449" t="s">
        <v>29</v>
      </c>
      <c r="C374" s="449"/>
      <c r="D374" s="449" t="s">
        <v>42</v>
      </c>
      <c r="E374" s="450" t="s">
        <v>266</v>
      </c>
      <c r="F374" s="450" t="s">
        <v>302</v>
      </c>
      <c r="G374" s="173"/>
    </row>
    <row r="375" spans="1:7" s="6" customFormat="1" ht="21" x14ac:dyDescent="0.4">
      <c r="A375" s="448"/>
      <c r="B375" s="118" t="s">
        <v>32</v>
      </c>
      <c r="C375" s="118" t="s">
        <v>31</v>
      </c>
      <c r="D375" s="449"/>
      <c r="E375" s="450"/>
      <c r="F375" s="450"/>
      <c r="G375" s="173"/>
    </row>
    <row r="376" spans="1:7" s="260" customFormat="1" ht="22.5" x14ac:dyDescent="0.4">
      <c r="A376" s="360"/>
      <c r="B376" s="361"/>
      <c r="C376" s="361"/>
      <c r="D376" s="361"/>
      <c r="E376" s="362"/>
      <c r="F376" s="362"/>
      <c r="G376" s="173"/>
    </row>
    <row r="377" spans="1:7" s="6" customFormat="1" ht="35.25" customHeight="1" x14ac:dyDescent="0.4">
      <c r="A377" s="363" t="s">
        <v>62</v>
      </c>
      <c r="B377" s="137"/>
      <c r="C377" s="137"/>
      <c r="D377" s="137"/>
      <c r="E377" s="137"/>
      <c r="F377" s="137"/>
      <c r="G377" s="173"/>
    </row>
    <row r="378" spans="1:7" s="6" customFormat="1" ht="21" x14ac:dyDescent="0.4">
      <c r="A378" s="164" t="s">
        <v>116</v>
      </c>
      <c r="B378" s="122">
        <v>2</v>
      </c>
      <c r="C378" s="122"/>
      <c r="D378" s="158"/>
      <c r="E378" s="127"/>
      <c r="F378" s="123"/>
      <c r="G378" s="173"/>
    </row>
    <row r="379" spans="1:7" s="6" customFormat="1" ht="22.5" x14ac:dyDescent="0.4">
      <c r="A379" s="157" t="s">
        <v>215</v>
      </c>
      <c r="B379" s="122">
        <v>2</v>
      </c>
      <c r="C379" s="122"/>
      <c r="D379" s="191"/>
      <c r="E379" s="127"/>
      <c r="F379" s="123"/>
      <c r="G379" s="173"/>
    </row>
    <row r="380" spans="1:7" s="6" customFormat="1" ht="21" x14ac:dyDescent="0.4">
      <c r="A380" s="157" t="s">
        <v>216</v>
      </c>
      <c r="B380" s="122">
        <v>2</v>
      </c>
      <c r="C380" s="122"/>
      <c r="D380" s="123"/>
      <c r="E380" s="127"/>
      <c r="F380" s="123"/>
      <c r="G380" s="173"/>
    </row>
    <row r="381" spans="1:7" s="6" customFormat="1" ht="22.5" x14ac:dyDescent="0.4">
      <c r="A381" s="157" t="s">
        <v>332</v>
      </c>
      <c r="B381" s="122">
        <v>2</v>
      </c>
      <c r="C381" s="122"/>
      <c r="D381" s="191"/>
      <c r="E381" s="127"/>
      <c r="F381" s="123"/>
      <c r="G381" s="173"/>
    </row>
    <row r="382" spans="1:7" s="6" customFormat="1" ht="21" x14ac:dyDescent="0.4">
      <c r="A382" s="215" t="s">
        <v>126</v>
      </c>
      <c r="B382" s="122">
        <v>2</v>
      </c>
      <c r="C382" s="174" t="str">
        <f>IF(B382=0, -5, "0")</f>
        <v>0</v>
      </c>
      <c r="D382" s="127"/>
      <c r="E382" s="127"/>
      <c r="F382" s="123"/>
      <c r="G382" s="173"/>
    </row>
    <row r="383" spans="1:7" s="6" customFormat="1" ht="42" x14ac:dyDescent="0.4">
      <c r="A383" s="157" t="s">
        <v>146</v>
      </c>
      <c r="B383" s="122">
        <v>2</v>
      </c>
      <c r="C383" s="122"/>
      <c r="D383" s="127"/>
      <c r="E383" s="127"/>
      <c r="F383" s="123"/>
      <c r="G383" s="173"/>
    </row>
    <row r="384" spans="1:7" s="6" customFormat="1" ht="21" x14ac:dyDescent="0.4">
      <c r="A384" s="157" t="s">
        <v>125</v>
      </c>
      <c r="B384" s="122">
        <v>2</v>
      </c>
      <c r="C384" s="174"/>
      <c r="D384" s="127"/>
      <c r="E384" s="127"/>
      <c r="F384" s="123"/>
      <c r="G384" s="173"/>
    </row>
    <row r="385" spans="1:7" s="6" customFormat="1" ht="21" x14ac:dyDescent="0.4">
      <c r="A385" s="164" t="s">
        <v>55</v>
      </c>
      <c r="B385" s="122">
        <v>2</v>
      </c>
      <c r="C385" s="122"/>
      <c r="D385" s="127"/>
      <c r="E385" s="127"/>
      <c r="F385" s="123"/>
      <c r="G385" s="173"/>
    </row>
    <row r="386" spans="1:7" s="6" customFormat="1" ht="22.5" x14ac:dyDescent="0.45">
      <c r="A386" s="226" t="s">
        <v>50</v>
      </c>
      <c r="B386" s="122">
        <v>2</v>
      </c>
      <c r="C386" s="143" t="str">
        <f>IF(B386=0, -10, IF(B386=1, -5, "0"))</f>
        <v>0</v>
      </c>
      <c r="D386" s="123"/>
      <c r="E386" s="127"/>
      <c r="F386" s="123"/>
      <c r="G386" s="173"/>
    </row>
    <row r="387" spans="1:7" s="6" customFormat="1" ht="21" x14ac:dyDescent="0.4">
      <c r="A387" s="164" t="s">
        <v>113</v>
      </c>
      <c r="B387" s="122">
        <v>2</v>
      </c>
      <c r="C387" s="122"/>
      <c r="D387" s="123"/>
      <c r="E387" s="127"/>
      <c r="F387" s="123"/>
      <c r="G387" s="173"/>
    </row>
    <row r="388" spans="1:7" s="6" customFormat="1" ht="21" x14ac:dyDescent="0.4">
      <c r="A388" s="164" t="s">
        <v>118</v>
      </c>
      <c r="B388" s="122">
        <v>2</v>
      </c>
      <c r="C388" s="122"/>
      <c r="D388" s="227"/>
      <c r="E388" s="127"/>
      <c r="F388" s="123"/>
      <c r="G388" s="173"/>
    </row>
    <row r="389" spans="1:7" s="6" customFormat="1" ht="21" x14ac:dyDescent="0.4">
      <c r="A389" s="130" t="s">
        <v>34</v>
      </c>
      <c r="B389" s="130"/>
      <c r="C389" s="130"/>
      <c r="D389" s="130">
        <f>SUM(B378:C388)</f>
        <v>22</v>
      </c>
      <c r="E389" s="225"/>
      <c r="F389" s="173"/>
      <c r="G389" s="173"/>
    </row>
    <row r="390" spans="1:7" s="6" customFormat="1" ht="21" x14ac:dyDescent="0.4">
      <c r="A390" s="130" t="s">
        <v>33</v>
      </c>
      <c r="B390" s="131"/>
      <c r="C390" s="132"/>
      <c r="D390" s="133">
        <f>D389/(COUNT(B378:C388)*2)</f>
        <v>1</v>
      </c>
      <c r="E390" s="225"/>
      <c r="F390" s="173"/>
      <c r="G390" s="173"/>
    </row>
    <row r="391" spans="1:7" s="6" customFormat="1" ht="21" x14ac:dyDescent="0.4">
      <c r="A391" s="155"/>
      <c r="B391" s="114"/>
      <c r="C391" s="135"/>
      <c r="D391" s="114"/>
      <c r="E391" s="225"/>
      <c r="F391" s="173"/>
      <c r="G391" s="173"/>
    </row>
    <row r="392" spans="1:7" s="6" customFormat="1" ht="24.75" x14ac:dyDescent="0.4">
      <c r="A392" s="363" t="s">
        <v>359</v>
      </c>
      <c r="B392" s="137"/>
      <c r="C392" s="137"/>
      <c r="D392" s="137"/>
      <c r="E392" s="137"/>
      <c r="F392" s="137"/>
      <c r="G392" s="173"/>
    </row>
    <row r="393" spans="1:7" s="6" customFormat="1" ht="21.75" customHeight="1" x14ac:dyDescent="0.4">
      <c r="A393" s="179" t="s">
        <v>368</v>
      </c>
      <c r="B393" s="122">
        <v>2</v>
      </c>
      <c r="C393" s="126"/>
      <c r="D393" s="225"/>
      <c r="E393" s="127"/>
      <c r="F393" s="123"/>
      <c r="G393" s="173"/>
    </row>
    <row r="394" spans="1:7" s="6" customFormat="1" ht="84" x14ac:dyDescent="0.4">
      <c r="A394" s="138" t="s">
        <v>154</v>
      </c>
      <c r="B394" s="122">
        <v>0</v>
      </c>
      <c r="C394" s="122"/>
      <c r="D394" s="193" t="s">
        <v>481</v>
      </c>
      <c r="E394" s="128" t="s">
        <v>482</v>
      </c>
      <c r="F394" s="123" t="s">
        <v>299</v>
      </c>
      <c r="G394" s="173"/>
    </row>
    <row r="395" spans="1:7" s="6" customFormat="1" ht="22.5" x14ac:dyDescent="0.4">
      <c r="A395" s="214" t="s">
        <v>325</v>
      </c>
      <c r="B395" s="122">
        <v>2</v>
      </c>
      <c r="C395" s="143" t="str">
        <f>IF(B395=0, -10, "0")</f>
        <v>0</v>
      </c>
      <c r="D395" s="228"/>
      <c r="E395" s="127"/>
      <c r="F395" s="123"/>
      <c r="G395" s="173"/>
    </row>
    <row r="396" spans="1:7" s="6" customFormat="1" ht="21" x14ac:dyDescent="0.4">
      <c r="A396" s="121" t="s">
        <v>224</v>
      </c>
      <c r="B396" s="122">
        <v>2</v>
      </c>
      <c r="C396" s="122"/>
      <c r="D396" s="229"/>
      <c r="E396" s="127"/>
      <c r="F396" s="123"/>
      <c r="G396" s="173"/>
    </row>
    <row r="397" spans="1:7" s="6" customFormat="1" ht="63" x14ac:dyDescent="0.4">
      <c r="A397" s="121" t="s">
        <v>117</v>
      </c>
      <c r="B397" s="122">
        <v>1</v>
      </c>
      <c r="C397" s="122"/>
      <c r="D397" s="193" t="s">
        <v>547</v>
      </c>
      <c r="E397" s="128" t="s">
        <v>548</v>
      </c>
      <c r="F397" s="123" t="s">
        <v>299</v>
      </c>
      <c r="G397" s="173"/>
    </row>
    <row r="398" spans="1:7" s="6" customFormat="1" ht="22.5" x14ac:dyDescent="0.45">
      <c r="A398" s="226" t="s">
        <v>7</v>
      </c>
      <c r="B398" s="122">
        <v>2</v>
      </c>
      <c r="C398" s="143" t="str">
        <f>IF(B398=0, -10, IF(B398=1, -5, "0"))</f>
        <v>0</v>
      </c>
      <c r="D398" s="193"/>
      <c r="E398" s="127"/>
      <c r="F398" s="123"/>
      <c r="G398" s="173"/>
    </row>
    <row r="399" spans="1:7" s="6" customFormat="1" ht="22.5" x14ac:dyDescent="0.4">
      <c r="A399" s="214" t="s">
        <v>392</v>
      </c>
      <c r="B399" s="122">
        <v>2</v>
      </c>
      <c r="C399" s="143" t="str">
        <f>IF(B399=0, -10, "0")</f>
        <v>0</v>
      </c>
      <c r="D399" s="184"/>
      <c r="E399" s="127"/>
      <c r="F399" s="123"/>
      <c r="G399" s="129"/>
    </row>
    <row r="400" spans="1:7" s="6" customFormat="1" ht="21" x14ac:dyDescent="0.4">
      <c r="A400" s="138" t="s">
        <v>186</v>
      </c>
      <c r="B400" s="122">
        <v>2</v>
      </c>
      <c r="C400" s="122"/>
      <c r="D400" s="193"/>
      <c r="E400" s="127"/>
      <c r="F400" s="123"/>
      <c r="G400" s="173"/>
    </row>
    <row r="401" spans="1:7" s="6" customFormat="1" ht="67.5" x14ac:dyDescent="0.4">
      <c r="A401" s="230" t="s">
        <v>316</v>
      </c>
      <c r="B401" s="122">
        <v>2</v>
      </c>
      <c r="C401" s="143" t="str">
        <f>IF(B401=0, -10, "0")</f>
        <v>0</v>
      </c>
      <c r="D401" s="193"/>
      <c r="E401" s="128"/>
      <c r="F401" s="123"/>
      <c r="G401" s="173"/>
    </row>
    <row r="402" spans="1:7" s="6" customFormat="1" ht="139.5" customHeight="1" x14ac:dyDescent="0.4">
      <c r="A402" s="121" t="s">
        <v>217</v>
      </c>
      <c r="B402" s="122">
        <v>0</v>
      </c>
      <c r="C402" s="122"/>
      <c r="D402" s="193" t="s">
        <v>477</v>
      </c>
      <c r="E402" s="128" t="s">
        <v>478</v>
      </c>
      <c r="F402" s="123" t="s">
        <v>299</v>
      </c>
      <c r="G402" s="173"/>
    </row>
    <row r="403" spans="1:7" s="6" customFormat="1" ht="21" x14ac:dyDescent="0.4">
      <c r="A403" s="121" t="s">
        <v>142</v>
      </c>
      <c r="B403" s="122">
        <v>2</v>
      </c>
      <c r="C403" s="122"/>
      <c r="D403" s="193"/>
      <c r="E403" s="128"/>
      <c r="F403" s="123"/>
      <c r="G403" s="173"/>
    </row>
    <row r="404" spans="1:7" s="6" customFormat="1" ht="84" x14ac:dyDescent="0.4">
      <c r="A404" s="121" t="s">
        <v>310</v>
      </c>
      <c r="B404" s="122">
        <v>0</v>
      </c>
      <c r="C404" s="231"/>
      <c r="D404" s="196" t="s">
        <v>512</v>
      </c>
      <c r="E404" s="128" t="s">
        <v>479</v>
      </c>
      <c r="F404" s="123" t="s">
        <v>298</v>
      </c>
      <c r="G404" s="129"/>
    </row>
    <row r="405" spans="1:7" s="6" customFormat="1" ht="21" x14ac:dyDescent="0.4">
      <c r="A405" s="121" t="s">
        <v>417</v>
      </c>
      <c r="B405" s="122">
        <v>2</v>
      </c>
      <c r="C405" s="126"/>
      <c r="D405" s="229"/>
      <c r="E405" s="127"/>
      <c r="F405" s="123"/>
      <c r="G405" s="173"/>
    </row>
    <row r="406" spans="1:7" s="6" customFormat="1" ht="21" x14ac:dyDescent="0.4">
      <c r="A406" s="168" t="s">
        <v>133</v>
      </c>
      <c r="B406" s="122">
        <v>2</v>
      </c>
      <c r="C406" s="174" t="str">
        <f>IF(B406=0, -5, "0")</f>
        <v>0</v>
      </c>
      <c r="D406" s="229"/>
      <c r="E406" s="127"/>
      <c r="F406" s="123"/>
      <c r="G406" s="173"/>
    </row>
    <row r="407" spans="1:7" s="6" customFormat="1" ht="18" customHeight="1" x14ac:dyDescent="0.45">
      <c r="A407" s="290" t="s">
        <v>354</v>
      </c>
      <c r="B407" s="122">
        <v>2</v>
      </c>
      <c r="C407" s="142" t="str">
        <f>IF(B407=0, -2, "0")</f>
        <v>0</v>
      </c>
      <c r="D407" s="229"/>
      <c r="E407" s="180"/>
      <c r="F407" s="123"/>
      <c r="G407" s="173"/>
    </row>
    <row r="408" spans="1:7" s="6" customFormat="1" ht="18" customHeight="1" x14ac:dyDescent="0.45">
      <c r="A408" s="290" t="s">
        <v>63</v>
      </c>
      <c r="B408" s="122">
        <v>2</v>
      </c>
      <c r="C408" s="142" t="str">
        <f>IF(B408=0, -2, "0")</f>
        <v>0</v>
      </c>
      <c r="D408" s="229"/>
      <c r="E408" s="180"/>
      <c r="F408" s="123"/>
      <c r="G408" s="173"/>
    </row>
    <row r="409" spans="1:7" s="6" customFormat="1" ht="18" customHeight="1" x14ac:dyDescent="0.45">
      <c r="A409" s="290" t="s">
        <v>331</v>
      </c>
      <c r="B409" s="122">
        <v>2</v>
      </c>
      <c r="C409" s="142" t="str">
        <f>IF(B409=0, -2, "0")</f>
        <v>0</v>
      </c>
      <c r="D409" s="229"/>
      <c r="E409" s="180"/>
      <c r="F409" s="123"/>
      <c r="G409" s="173"/>
    </row>
    <row r="410" spans="1:7" s="6" customFormat="1" ht="21" x14ac:dyDescent="0.4">
      <c r="A410" s="121" t="s">
        <v>403</v>
      </c>
      <c r="B410" s="122">
        <v>2</v>
      </c>
      <c r="C410" s="296"/>
      <c r="D410" s="229"/>
      <c r="E410" s="127"/>
      <c r="F410" s="123"/>
      <c r="G410" s="173"/>
    </row>
    <row r="411" spans="1:7" s="6" customFormat="1" ht="42" x14ac:dyDescent="0.4">
      <c r="A411" s="121" t="s">
        <v>150</v>
      </c>
      <c r="B411" s="122" t="s">
        <v>30</v>
      </c>
      <c r="C411" s="126"/>
      <c r="D411" s="229"/>
      <c r="E411" s="127"/>
      <c r="F411" s="123"/>
      <c r="G411" s="173"/>
    </row>
    <row r="412" spans="1:7" s="6" customFormat="1" ht="21" x14ac:dyDescent="0.4">
      <c r="A412" s="125" t="s">
        <v>360</v>
      </c>
      <c r="B412" s="122">
        <v>2</v>
      </c>
      <c r="C412" s="126"/>
      <c r="D412" s="232"/>
      <c r="E412" s="127"/>
      <c r="F412" s="123"/>
      <c r="G412" s="173"/>
    </row>
    <row r="413" spans="1:7" s="6" customFormat="1" ht="21" x14ac:dyDescent="0.4">
      <c r="A413" s="201" t="s">
        <v>427</v>
      </c>
      <c r="B413" s="122">
        <v>2</v>
      </c>
      <c r="C413" s="126"/>
      <c r="D413" s="201"/>
      <c r="E413" s="127"/>
      <c r="F413" s="123"/>
      <c r="G413" s="173"/>
    </row>
    <row r="414" spans="1:7" s="260" customFormat="1" ht="21" x14ac:dyDescent="0.4">
      <c r="A414" s="504"/>
      <c r="B414" s="443"/>
      <c r="C414" s="443"/>
      <c r="D414" s="443"/>
      <c r="E414" s="443"/>
      <c r="F414" s="443"/>
      <c r="G414" s="443"/>
    </row>
    <row r="415" spans="1:7" s="6" customFormat="1" ht="24.75" x14ac:dyDescent="0.4">
      <c r="A415" s="509" t="s">
        <v>320</v>
      </c>
      <c r="B415" s="509"/>
      <c r="C415" s="509"/>
      <c r="D415" s="509"/>
      <c r="E415" s="509"/>
      <c r="F415" s="509"/>
      <c r="G415" s="173"/>
    </row>
    <row r="416" spans="1:7" s="6" customFormat="1" ht="42" x14ac:dyDescent="0.4">
      <c r="A416" s="121" t="s">
        <v>329</v>
      </c>
      <c r="B416" s="122">
        <v>0</v>
      </c>
      <c r="C416" s="335"/>
      <c r="D416" s="307" t="s">
        <v>485</v>
      </c>
      <c r="E416" s="307" t="s">
        <v>486</v>
      </c>
      <c r="F416" s="123" t="s">
        <v>298</v>
      </c>
      <c r="G416" s="173"/>
    </row>
    <row r="417" spans="1:7" s="6" customFormat="1" ht="21" x14ac:dyDescent="0.4">
      <c r="A417" s="185" t="s">
        <v>303</v>
      </c>
      <c r="B417" s="122">
        <v>2</v>
      </c>
      <c r="C417" s="346"/>
      <c r="D417" s="196"/>
      <c r="E417" s="327"/>
      <c r="F417" s="123"/>
      <c r="G417" s="173"/>
    </row>
    <row r="418" spans="1:7" s="6" customFormat="1" ht="21" x14ac:dyDescent="0.4">
      <c r="A418" s="125" t="s">
        <v>376</v>
      </c>
      <c r="B418" s="122">
        <v>2</v>
      </c>
      <c r="C418" s="126"/>
      <c r="D418" s="229"/>
      <c r="E418" s="127"/>
      <c r="F418" s="123"/>
      <c r="G418" s="173"/>
    </row>
    <row r="419" spans="1:7" s="6" customFormat="1" ht="21" x14ac:dyDescent="0.4">
      <c r="A419" s="188" t="s">
        <v>377</v>
      </c>
      <c r="B419" s="122">
        <v>2</v>
      </c>
      <c r="C419" s="126"/>
      <c r="D419" s="229"/>
      <c r="E419" s="127"/>
      <c r="F419" s="123"/>
      <c r="G419" s="173"/>
    </row>
    <row r="420" spans="1:7" s="260" customFormat="1" ht="21" x14ac:dyDescent="0.4">
      <c r="A420" s="334" t="s">
        <v>416</v>
      </c>
      <c r="B420" s="122">
        <v>2</v>
      </c>
      <c r="C420" s="126"/>
      <c r="D420" s="229"/>
      <c r="E420" s="127"/>
      <c r="F420" s="123"/>
      <c r="G420" s="173"/>
    </row>
    <row r="421" spans="1:7" s="6" customFormat="1" ht="21" x14ac:dyDescent="0.4">
      <c r="A421" s="188" t="s">
        <v>318</v>
      </c>
      <c r="B421" s="122">
        <v>2</v>
      </c>
      <c r="C421" s="126"/>
      <c r="D421" s="229"/>
      <c r="E421" s="127"/>
      <c r="F421" s="123"/>
      <c r="G421" s="173"/>
    </row>
    <row r="422" spans="1:7" s="6" customFormat="1" ht="21" x14ac:dyDescent="0.4">
      <c r="A422" s="188" t="s">
        <v>328</v>
      </c>
      <c r="B422" s="122" t="s">
        <v>30</v>
      </c>
      <c r="C422" s="126"/>
      <c r="D422" s="229"/>
      <c r="E422" s="127"/>
      <c r="F422" s="123"/>
      <c r="G422" s="173"/>
    </row>
    <row r="423" spans="1:7" s="6" customFormat="1" ht="21" x14ac:dyDescent="0.4">
      <c r="A423" s="233" t="s">
        <v>448</v>
      </c>
      <c r="B423" s="122">
        <v>1</v>
      </c>
      <c r="C423" s="122"/>
      <c r="D423" s="411">
        <v>0.83299999999999996</v>
      </c>
      <c r="E423" s="147"/>
      <c r="F423" s="123"/>
      <c r="G423" s="173"/>
    </row>
    <row r="424" spans="1:7" s="6" customFormat="1" ht="21" x14ac:dyDescent="0.4">
      <c r="A424" s="130" t="s">
        <v>34</v>
      </c>
      <c r="B424" s="130"/>
      <c r="C424" s="130"/>
      <c r="D424" s="130">
        <f>SUM(B393:C413,B416:C423)</f>
        <v>44</v>
      </c>
      <c r="E424" s="225"/>
      <c r="F424" s="173"/>
      <c r="G424" s="173"/>
    </row>
    <row r="425" spans="1:7" s="6" customFormat="1" ht="21" x14ac:dyDescent="0.4">
      <c r="A425" s="130" t="s">
        <v>33</v>
      </c>
      <c r="B425" s="131"/>
      <c r="C425" s="132"/>
      <c r="D425" s="133">
        <f>D424/(COUNT(B393:C413,B416:C423)*2)</f>
        <v>0.81481481481481477</v>
      </c>
      <c r="E425" s="225"/>
      <c r="F425" s="173"/>
      <c r="G425" s="173"/>
    </row>
    <row r="426" spans="1:7" s="6" customFormat="1" ht="21" x14ac:dyDescent="0.4">
      <c r="A426" s="155"/>
      <c r="B426" s="114"/>
      <c r="C426" s="135"/>
      <c r="D426" s="114"/>
      <c r="E426" s="225"/>
      <c r="F426" s="173"/>
      <c r="G426" s="173"/>
    </row>
    <row r="427" spans="1:7" s="6" customFormat="1" ht="22.5" x14ac:dyDescent="0.45">
      <c r="A427" s="150" t="s">
        <v>449</v>
      </c>
      <c r="B427" s="189"/>
      <c r="C427" s="190"/>
      <c r="D427" s="153">
        <f>SUM(D424,D389)</f>
        <v>66</v>
      </c>
      <c r="E427" s="225"/>
      <c r="F427" s="173"/>
      <c r="G427" s="173"/>
    </row>
    <row r="428" spans="1:7" s="6" customFormat="1" ht="22.5" x14ac:dyDescent="0.45">
      <c r="A428" s="150" t="s">
        <v>450</v>
      </c>
      <c r="B428" s="189"/>
      <c r="C428" s="190"/>
      <c r="D428" s="154">
        <f>D427/(COUNT(B378:C388,B393:C413,B416:C423)*2)</f>
        <v>0.86842105263157898</v>
      </c>
      <c r="E428" s="225"/>
      <c r="F428" s="173"/>
      <c r="G428" s="173"/>
    </row>
    <row r="429" spans="1:7" s="6" customFormat="1" ht="22.5" x14ac:dyDescent="0.45">
      <c r="A429" s="222"/>
      <c r="B429" s="223"/>
      <c r="C429" s="223"/>
      <c r="D429" s="224"/>
      <c r="E429" s="225"/>
      <c r="F429" s="173"/>
      <c r="G429" s="173"/>
    </row>
    <row r="430" spans="1:7" ht="24.75" x14ac:dyDescent="0.5">
      <c r="A430" s="364" t="s">
        <v>451</v>
      </c>
      <c r="B430" s="115"/>
      <c r="C430" s="115"/>
      <c r="D430" s="115"/>
      <c r="E430" s="115"/>
      <c r="F430" s="115"/>
      <c r="G430" s="114"/>
    </row>
    <row r="431" spans="1:7" ht="21" x14ac:dyDescent="0.4">
      <c r="A431" s="234">
        <f>B11</f>
        <v>43518</v>
      </c>
      <c r="B431" s="114"/>
      <c r="C431" s="135"/>
      <c r="D431" s="129"/>
      <c r="E431" s="108"/>
      <c r="F431" s="114"/>
      <c r="G431" s="114"/>
    </row>
    <row r="432" spans="1:7" ht="21" x14ac:dyDescent="0.4">
      <c r="A432" s="448" t="s">
        <v>28</v>
      </c>
      <c r="B432" s="449" t="s">
        <v>29</v>
      </c>
      <c r="C432" s="449"/>
      <c r="D432" s="449" t="s">
        <v>42</v>
      </c>
      <c r="E432" s="450" t="s">
        <v>266</v>
      </c>
      <c r="F432" s="450" t="s">
        <v>302</v>
      </c>
      <c r="G432" s="129"/>
    </row>
    <row r="433" spans="1:7" ht="21" x14ac:dyDescent="0.4">
      <c r="A433" s="448"/>
      <c r="B433" s="118" t="s">
        <v>32</v>
      </c>
      <c r="C433" s="118" t="s">
        <v>31</v>
      </c>
      <c r="D433" s="449"/>
      <c r="E433" s="450"/>
      <c r="F433" s="450"/>
      <c r="G433" s="129"/>
    </row>
    <row r="434" spans="1:7" s="80" customFormat="1" ht="22.5" x14ac:dyDescent="0.4">
      <c r="A434" s="360"/>
      <c r="B434" s="361"/>
      <c r="C434" s="361"/>
      <c r="D434" s="361"/>
      <c r="E434" s="362"/>
      <c r="F434" s="362"/>
      <c r="G434" s="129"/>
    </row>
    <row r="435" spans="1:7" ht="24.75" x14ac:dyDescent="0.4">
      <c r="A435" s="363" t="s">
        <v>17</v>
      </c>
      <c r="B435" s="137"/>
      <c r="C435" s="137"/>
      <c r="D435" s="137"/>
      <c r="E435" s="137"/>
      <c r="F435" s="137"/>
      <c r="G435" s="129"/>
    </row>
    <row r="436" spans="1:7" ht="21" x14ac:dyDescent="0.4">
      <c r="A436" s="235" t="s">
        <v>6</v>
      </c>
      <c r="B436" s="122">
        <v>2</v>
      </c>
      <c r="C436" s="122"/>
      <c r="D436" s="123"/>
      <c r="E436" s="124"/>
      <c r="F436" s="123"/>
      <c r="G436" s="129"/>
    </row>
    <row r="437" spans="1:7" ht="21" x14ac:dyDescent="0.4">
      <c r="A437" s="236" t="s">
        <v>213</v>
      </c>
      <c r="B437" s="122">
        <v>2</v>
      </c>
      <c r="C437" s="122"/>
      <c r="D437" s="123"/>
      <c r="E437" s="124"/>
      <c r="F437" s="123"/>
      <c r="G437" s="129"/>
    </row>
    <row r="438" spans="1:7" ht="22.5" x14ac:dyDescent="0.4">
      <c r="A438" s="237" t="s">
        <v>18</v>
      </c>
      <c r="B438" s="122">
        <v>2</v>
      </c>
      <c r="C438" s="122"/>
      <c r="D438" s="191"/>
      <c r="E438" s="124"/>
      <c r="F438" s="123"/>
      <c r="G438" s="129"/>
    </row>
    <row r="439" spans="1:7" ht="18.75" customHeight="1" x14ac:dyDescent="0.4">
      <c r="A439" s="235" t="s">
        <v>35</v>
      </c>
      <c r="B439" s="122">
        <v>2</v>
      </c>
      <c r="C439" s="122"/>
      <c r="D439" s="123"/>
      <c r="E439" s="124"/>
      <c r="F439" s="123"/>
      <c r="G439" s="129"/>
    </row>
    <row r="440" spans="1:7" ht="21" x14ac:dyDescent="0.4">
      <c r="A440" s="235" t="s">
        <v>305</v>
      </c>
      <c r="B440" s="122" t="s">
        <v>30</v>
      </c>
      <c r="C440" s="122"/>
      <c r="D440" s="128"/>
      <c r="E440" s="124"/>
      <c r="F440" s="123"/>
      <c r="G440" s="129"/>
    </row>
    <row r="441" spans="1:7" ht="21" x14ac:dyDescent="0.4">
      <c r="A441" s="237" t="s">
        <v>44</v>
      </c>
      <c r="B441" s="122">
        <v>2</v>
      </c>
      <c r="C441" s="122"/>
      <c r="D441" s="158"/>
      <c r="E441" s="124"/>
      <c r="F441" s="123"/>
      <c r="G441" s="114"/>
    </row>
    <row r="442" spans="1:7" ht="22.5" x14ac:dyDescent="0.45">
      <c r="A442" s="226" t="s">
        <v>48</v>
      </c>
      <c r="B442" s="122">
        <v>2</v>
      </c>
      <c r="C442" s="143" t="str">
        <f>IF(B442=0, -10, IF(B442=1, -5, "0"))</f>
        <v>0</v>
      </c>
      <c r="D442" s="123"/>
      <c r="E442" s="124"/>
      <c r="F442" s="123"/>
      <c r="G442" s="129"/>
    </row>
    <row r="443" spans="1:7" ht="21" x14ac:dyDescent="0.4">
      <c r="A443" s="235" t="s">
        <v>113</v>
      </c>
      <c r="B443" s="122">
        <v>2</v>
      </c>
      <c r="C443" s="122"/>
      <c r="D443" s="123"/>
      <c r="E443" s="124"/>
      <c r="F443" s="123"/>
      <c r="G443" s="114"/>
    </row>
    <row r="444" spans="1:7" ht="21" x14ac:dyDescent="0.4">
      <c r="A444" s="130" t="s">
        <v>34</v>
      </c>
      <c r="B444" s="130"/>
      <c r="C444" s="130"/>
      <c r="D444" s="130">
        <f>SUM(B436:C443)</f>
        <v>14</v>
      </c>
      <c r="E444" s="108"/>
      <c r="F444" s="114"/>
      <c r="G444" s="114"/>
    </row>
    <row r="445" spans="1:7" ht="21" x14ac:dyDescent="0.4">
      <c r="A445" s="130" t="s">
        <v>33</v>
      </c>
      <c r="B445" s="131"/>
      <c r="C445" s="132"/>
      <c r="D445" s="133">
        <f>D444/(COUNT(B436:C443)*2)</f>
        <v>1</v>
      </c>
      <c r="E445" s="108"/>
      <c r="F445" s="114"/>
      <c r="G445" s="114"/>
    </row>
    <row r="446" spans="1:7" ht="21" x14ac:dyDescent="0.4">
      <c r="A446" s="238"/>
      <c r="B446" s="114"/>
      <c r="C446" s="135"/>
      <c r="D446" s="114"/>
      <c r="E446" s="108"/>
      <c r="F446" s="114"/>
      <c r="G446" s="114"/>
    </row>
    <row r="447" spans="1:7" ht="24.75" x14ac:dyDescent="0.4">
      <c r="A447" s="363" t="s">
        <v>94</v>
      </c>
      <c r="B447" s="137"/>
      <c r="C447" s="137"/>
      <c r="D447" s="137"/>
      <c r="E447" s="137"/>
      <c r="F447" s="137"/>
      <c r="G447" s="114"/>
    </row>
    <row r="448" spans="1:7" ht="21" x14ac:dyDescent="0.4">
      <c r="A448" s="121" t="s">
        <v>218</v>
      </c>
      <c r="B448" s="122">
        <v>2</v>
      </c>
      <c r="C448" s="126"/>
      <c r="D448" s="128"/>
      <c r="E448" s="127"/>
      <c r="F448" s="123"/>
      <c r="G448" s="114"/>
    </row>
    <row r="449" spans="1:7" ht="21" x14ac:dyDescent="0.4">
      <c r="A449" s="121" t="s">
        <v>274</v>
      </c>
      <c r="B449" s="122">
        <v>2</v>
      </c>
      <c r="C449" s="122"/>
      <c r="D449" s="123"/>
      <c r="E449" s="124"/>
      <c r="F449" s="123"/>
      <c r="G449" s="114"/>
    </row>
    <row r="450" spans="1:7" ht="21" x14ac:dyDescent="0.4">
      <c r="A450" s="138" t="s">
        <v>5</v>
      </c>
      <c r="B450" s="122">
        <v>2</v>
      </c>
      <c r="C450" s="122"/>
      <c r="D450" s="163"/>
      <c r="E450" s="124"/>
      <c r="F450" s="123"/>
      <c r="G450" s="114"/>
    </row>
    <row r="451" spans="1:7" ht="22.5" x14ac:dyDescent="0.45">
      <c r="A451" s="215" t="s">
        <v>361</v>
      </c>
      <c r="B451" s="122">
        <v>2</v>
      </c>
      <c r="C451" s="174" t="str">
        <f>IF(B451=0, -5, "0")</f>
        <v>0</v>
      </c>
      <c r="D451" s="239"/>
      <c r="E451" s="124"/>
      <c r="F451" s="123"/>
      <c r="G451" s="114"/>
    </row>
    <row r="452" spans="1:7" ht="63" x14ac:dyDescent="0.4">
      <c r="A452" s="215" t="s">
        <v>362</v>
      </c>
      <c r="B452" s="122">
        <v>1</v>
      </c>
      <c r="C452" s="169" t="str">
        <f>IF(B452=0, -5, "0")</f>
        <v>0</v>
      </c>
      <c r="D452" s="163" t="s">
        <v>514</v>
      </c>
      <c r="E452" s="123" t="s">
        <v>515</v>
      </c>
      <c r="F452" s="123" t="s">
        <v>299</v>
      </c>
      <c r="G452" s="114"/>
    </row>
    <row r="453" spans="1:7" ht="21" x14ac:dyDescent="0.4">
      <c r="A453" s="121" t="s">
        <v>85</v>
      </c>
      <c r="B453" s="122">
        <v>2</v>
      </c>
      <c r="C453" s="126"/>
      <c r="D453" s="158"/>
      <c r="E453" s="123"/>
      <c r="F453" s="123"/>
      <c r="G453" s="114"/>
    </row>
    <row r="454" spans="1:7" ht="22.5" x14ac:dyDescent="0.45">
      <c r="A454" s="226" t="s">
        <v>48</v>
      </c>
      <c r="B454" s="122">
        <v>2</v>
      </c>
      <c r="C454" s="143" t="str">
        <f>IF(B454=0, -10, IF(B454=1, -5, "0"))</f>
        <v>0</v>
      </c>
      <c r="D454" s="163"/>
      <c r="E454" s="123"/>
      <c r="F454" s="123"/>
      <c r="G454" s="114"/>
    </row>
    <row r="455" spans="1:7" ht="22.5" x14ac:dyDescent="0.45">
      <c r="A455" s="138" t="s">
        <v>187</v>
      </c>
      <c r="B455" s="122">
        <v>2</v>
      </c>
      <c r="C455" s="122"/>
      <c r="D455" s="239"/>
      <c r="E455" s="124"/>
      <c r="F455" s="123"/>
      <c r="G455" s="114"/>
    </row>
    <row r="456" spans="1:7" ht="42" x14ac:dyDescent="0.45">
      <c r="A456" s="290" t="s">
        <v>354</v>
      </c>
      <c r="B456" s="122">
        <v>2</v>
      </c>
      <c r="C456" s="142" t="str">
        <f>IF(B456=0, -2, "0")</f>
        <v>0</v>
      </c>
      <c r="D456" s="300"/>
      <c r="E456" s="124"/>
      <c r="F456" s="123"/>
      <c r="G456" s="114"/>
    </row>
    <row r="457" spans="1:7" s="258" customFormat="1" ht="22.5" x14ac:dyDescent="0.45">
      <c r="A457" s="290" t="s">
        <v>63</v>
      </c>
      <c r="B457" s="122" t="s">
        <v>30</v>
      </c>
      <c r="C457" s="142" t="str">
        <f>IF(B457=0, -2, "0")</f>
        <v>0</v>
      </c>
      <c r="D457" s="300"/>
      <c r="E457" s="124"/>
      <c r="F457" s="123"/>
      <c r="G457" s="114"/>
    </row>
    <row r="458" spans="1:7" ht="21" x14ac:dyDescent="0.4">
      <c r="A458" s="290" t="s">
        <v>331</v>
      </c>
      <c r="B458" s="122">
        <v>2</v>
      </c>
      <c r="C458" s="142" t="str">
        <f>IF(B458=0, -2, "0")</f>
        <v>0</v>
      </c>
      <c r="D458" s="123"/>
      <c r="E458" s="124"/>
      <c r="F458" s="123"/>
      <c r="G458" s="114"/>
    </row>
    <row r="459" spans="1:7" ht="42" x14ac:dyDescent="0.4">
      <c r="A459" s="121" t="s">
        <v>150</v>
      </c>
      <c r="B459" s="122" t="s">
        <v>30</v>
      </c>
      <c r="C459" s="122"/>
      <c r="D459" s="123"/>
      <c r="E459" s="124"/>
      <c r="F459" s="123"/>
      <c r="G459" s="114"/>
    </row>
    <row r="460" spans="1:7" ht="21" x14ac:dyDescent="0.4">
      <c r="A460" s="201" t="s">
        <v>418</v>
      </c>
      <c r="B460" s="122">
        <v>2</v>
      </c>
      <c r="C460" s="122"/>
      <c r="D460" s="201"/>
      <c r="E460" s="124"/>
      <c r="F460" s="123"/>
      <c r="G460" s="114"/>
    </row>
    <row r="461" spans="1:7" ht="67.5" x14ac:dyDescent="0.4">
      <c r="A461" s="240" t="s">
        <v>316</v>
      </c>
      <c r="B461" s="122">
        <v>2</v>
      </c>
      <c r="C461" s="143" t="str">
        <f>IF(B461=0, -10, "0")</f>
        <v>0</v>
      </c>
      <c r="D461" s="123"/>
      <c r="E461" s="124"/>
      <c r="F461" s="123"/>
      <c r="G461" s="114"/>
    </row>
    <row r="462" spans="1:7" s="80" customFormat="1" ht="22.5" x14ac:dyDescent="0.4">
      <c r="A462" s="342"/>
      <c r="B462" s="340"/>
      <c r="C462" s="343"/>
      <c r="D462" s="344"/>
      <c r="E462" s="345"/>
      <c r="F462" s="344"/>
      <c r="G462" s="129"/>
    </row>
    <row r="463" spans="1:7" ht="24.75" x14ac:dyDescent="0.4">
      <c r="A463" s="509" t="s">
        <v>311</v>
      </c>
      <c r="B463" s="509"/>
      <c r="C463" s="509"/>
      <c r="D463" s="509"/>
      <c r="E463" s="509"/>
      <c r="F463" s="509"/>
      <c r="G463" s="114"/>
    </row>
    <row r="464" spans="1:7" ht="42" x14ac:dyDescent="0.4">
      <c r="A464" s="121" t="s">
        <v>329</v>
      </c>
      <c r="B464" s="122">
        <v>0</v>
      </c>
      <c r="C464" s="217"/>
      <c r="D464" s="161" t="s">
        <v>485</v>
      </c>
      <c r="E464" s="161" t="s">
        <v>486</v>
      </c>
      <c r="F464" s="123" t="s">
        <v>298</v>
      </c>
      <c r="G464" s="114"/>
    </row>
    <row r="465" spans="1:7" s="80" customFormat="1" ht="22.5" x14ac:dyDescent="0.4">
      <c r="A465" s="125" t="s">
        <v>303</v>
      </c>
      <c r="B465" s="122">
        <v>2</v>
      </c>
      <c r="C465" s="217"/>
      <c r="D465" s="241"/>
      <c r="E465" s="241"/>
      <c r="F465" s="123"/>
      <c r="G465" s="129"/>
    </row>
    <row r="466" spans="1:7" s="80" customFormat="1" ht="21" x14ac:dyDescent="0.4">
      <c r="A466" s="188" t="s">
        <v>377</v>
      </c>
      <c r="B466" s="122">
        <v>2</v>
      </c>
      <c r="C466" s="174"/>
      <c r="D466" s="176"/>
      <c r="E466" s="127"/>
      <c r="F466" s="123"/>
      <c r="G466" s="129"/>
    </row>
    <row r="467" spans="1:7" s="80" customFormat="1" ht="21" x14ac:dyDescent="0.4">
      <c r="A467" s="188" t="s">
        <v>318</v>
      </c>
      <c r="B467" s="122">
        <v>2</v>
      </c>
      <c r="C467" s="126"/>
      <c r="D467" s="128"/>
      <c r="E467" s="127"/>
      <c r="F467" s="123"/>
      <c r="G467" s="129"/>
    </row>
    <row r="468" spans="1:7" s="80" customFormat="1" ht="21" x14ac:dyDescent="0.4">
      <c r="A468" s="188" t="s">
        <v>328</v>
      </c>
      <c r="B468" s="122" t="s">
        <v>30</v>
      </c>
      <c r="C468" s="126"/>
      <c r="D468" s="128"/>
      <c r="E468" s="127"/>
      <c r="F468" s="123"/>
      <c r="G468" s="129"/>
    </row>
    <row r="469" spans="1:7" s="80" customFormat="1" ht="21" x14ac:dyDescent="0.4">
      <c r="A469" s="125" t="s">
        <v>407</v>
      </c>
      <c r="B469" s="122">
        <v>2</v>
      </c>
      <c r="C469" s="126"/>
      <c r="D469" s="128"/>
      <c r="E469" s="127"/>
      <c r="F469" s="123"/>
      <c r="G469" s="129"/>
    </row>
    <row r="470" spans="1:7" ht="21" x14ac:dyDescent="0.4">
      <c r="A470" s="233" t="s">
        <v>423</v>
      </c>
      <c r="B470" s="122">
        <v>2</v>
      </c>
      <c r="C470" s="122"/>
      <c r="D470" s="411">
        <v>1</v>
      </c>
      <c r="E470" s="147"/>
      <c r="F470" s="123"/>
      <c r="G470" s="114"/>
    </row>
    <row r="471" spans="1:7" ht="21" x14ac:dyDescent="0.4">
      <c r="A471" s="130" t="s">
        <v>34</v>
      </c>
      <c r="B471" s="148"/>
      <c r="C471" s="148"/>
      <c r="D471" s="242">
        <f>SUM(B448:C461,B464:C470)</f>
        <v>33</v>
      </c>
      <c r="E471" s="108"/>
      <c r="F471" s="114"/>
      <c r="G471" s="114"/>
    </row>
    <row r="472" spans="1:7" ht="21" x14ac:dyDescent="0.4">
      <c r="A472" s="130" t="s">
        <v>33</v>
      </c>
      <c r="B472" s="131"/>
      <c r="C472" s="132"/>
      <c r="D472" s="133">
        <f>D471/(COUNT(B448:C461,B464:C470)*2)</f>
        <v>0.91666666666666663</v>
      </c>
      <c r="E472" s="108"/>
      <c r="F472" s="114"/>
      <c r="G472" s="114"/>
    </row>
    <row r="473" spans="1:7" ht="21" x14ac:dyDescent="0.4">
      <c r="A473" s="149"/>
      <c r="B473" s="135"/>
      <c r="C473" s="135"/>
      <c r="D473" s="135"/>
      <c r="E473" s="108"/>
      <c r="F473" s="114"/>
      <c r="G473" s="114"/>
    </row>
    <row r="474" spans="1:7" ht="22.5" x14ac:dyDescent="0.45">
      <c r="A474" s="150" t="s">
        <v>452</v>
      </c>
      <c r="B474" s="189"/>
      <c r="C474" s="190"/>
      <c r="D474" s="153">
        <f>SUM(D471,D444)</f>
        <v>47</v>
      </c>
      <c r="E474" s="108"/>
      <c r="F474" s="114"/>
      <c r="G474" s="114"/>
    </row>
    <row r="475" spans="1:7" ht="22.5" x14ac:dyDescent="0.45">
      <c r="A475" s="150" t="s">
        <v>453</v>
      </c>
      <c r="B475" s="189"/>
      <c r="C475" s="190"/>
      <c r="D475" s="154">
        <f>D474/(COUNT(B448:C461,B436:C443,B464:C470)*2)</f>
        <v>0.94</v>
      </c>
      <c r="E475" s="108"/>
      <c r="F475" s="114"/>
      <c r="G475" s="114"/>
    </row>
    <row r="476" spans="1:7" ht="21" x14ac:dyDescent="0.4">
      <c r="A476" s="155"/>
      <c r="B476" s="114"/>
      <c r="C476" s="135"/>
      <c r="D476" s="114"/>
      <c r="E476" s="108"/>
      <c r="F476" s="114"/>
      <c r="G476" s="114"/>
    </row>
    <row r="477" spans="1:7" s="258" customFormat="1" ht="24.75" x14ac:dyDescent="0.4">
      <c r="A477" s="510" t="s">
        <v>426</v>
      </c>
      <c r="B477" s="510"/>
      <c r="C477" s="510"/>
      <c r="D477" s="510"/>
      <c r="E477" s="510"/>
      <c r="F477" s="510"/>
      <c r="G477" s="114"/>
    </row>
    <row r="478" spans="1:7" s="258" customFormat="1" ht="21" customHeight="1" x14ac:dyDescent="0.4">
      <c r="A478" s="234">
        <f>B11</f>
        <v>43518</v>
      </c>
      <c r="G478" s="114"/>
    </row>
    <row r="479" spans="1:7" s="258" customFormat="1" ht="21" x14ac:dyDescent="0.4">
      <c r="A479" s="480" t="s">
        <v>28</v>
      </c>
      <c r="B479" s="481" t="s">
        <v>29</v>
      </c>
      <c r="C479" s="481"/>
      <c r="D479" s="481" t="s">
        <v>42</v>
      </c>
      <c r="E479" s="482" t="s">
        <v>266</v>
      </c>
      <c r="F479" s="482" t="s">
        <v>302</v>
      </c>
      <c r="G479" s="114"/>
    </row>
    <row r="480" spans="1:7" s="258" customFormat="1" ht="21" x14ac:dyDescent="0.4">
      <c r="A480" s="480"/>
      <c r="B480" s="320" t="s">
        <v>32</v>
      </c>
      <c r="C480" s="320" t="s">
        <v>31</v>
      </c>
      <c r="D480" s="481"/>
      <c r="E480" s="482"/>
      <c r="F480" s="482"/>
      <c r="G480" s="114"/>
    </row>
    <row r="481" spans="1:7" s="260" customFormat="1" ht="22.5" x14ac:dyDescent="0.4">
      <c r="A481" s="367"/>
      <c r="B481" s="368"/>
      <c r="C481" s="368"/>
      <c r="D481" s="368"/>
      <c r="E481" s="354"/>
      <c r="F481" s="354"/>
      <c r="G481" s="173"/>
    </row>
    <row r="482" spans="1:7" s="260" customFormat="1" ht="24.75" x14ac:dyDescent="0.4">
      <c r="A482" s="471" t="s">
        <v>52</v>
      </c>
      <c r="B482" s="471"/>
      <c r="C482" s="471"/>
      <c r="D482" s="471"/>
      <c r="E482" s="471"/>
      <c r="F482" s="471"/>
      <c r="G482" s="173"/>
    </row>
    <row r="483" spans="1:7" s="258" customFormat="1" ht="21" x14ac:dyDescent="0.4">
      <c r="A483" s="252" t="s">
        <v>334</v>
      </c>
      <c r="B483" s="122" t="s">
        <v>30</v>
      </c>
      <c r="C483" s="384"/>
      <c r="D483" s="384"/>
      <c r="E483" s="384"/>
      <c r="F483" s="123"/>
      <c r="G483" s="129"/>
    </row>
    <row r="484" spans="1:7" s="258" customFormat="1" ht="21" x14ac:dyDescent="0.4">
      <c r="A484" s="252" t="s">
        <v>363</v>
      </c>
      <c r="B484" s="122" t="s">
        <v>30</v>
      </c>
      <c r="C484" s="385"/>
      <c r="D484" s="385"/>
      <c r="E484" s="385"/>
      <c r="F484" s="123"/>
      <c r="G484" s="129"/>
    </row>
    <row r="485" spans="1:7" s="258" customFormat="1" ht="21" x14ac:dyDescent="0.4">
      <c r="A485" s="252" t="s">
        <v>364</v>
      </c>
      <c r="B485" s="122" t="s">
        <v>30</v>
      </c>
      <c r="C485" s="386"/>
      <c r="D485" s="386"/>
      <c r="E485" s="386"/>
      <c r="F485" s="123"/>
      <c r="G485" s="129"/>
    </row>
    <row r="486" spans="1:7" s="258" customFormat="1" ht="21" x14ac:dyDescent="0.4">
      <c r="A486" s="252" t="s">
        <v>365</v>
      </c>
      <c r="B486" s="122" t="s">
        <v>30</v>
      </c>
      <c r="C486" s="385"/>
      <c r="D486" s="385"/>
      <c r="E486" s="385"/>
      <c r="F486" s="123"/>
      <c r="G486" s="129"/>
    </row>
    <row r="487" spans="1:7" s="258" customFormat="1" ht="21" x14ac:dyDescent="0.4">
      <c r="A487" s="252" t="s">
        <v>44</v>
      </c>
      <c r="B487" s="122" t="s">
        <v>30</v>
      </c>
      <c r="C487" s="385"/>
      <c r="D487" s="385"/>
      <c r="E487" s="385"/>
      <c r="F487" s="123"/>
      <c r="G487" s="114"/>
    </row>
    <row r="488" spans="1:7" s="258" customFormat="1" ht="21" x14ac:dyDescent="0.4">
      <c r="A488" s="252" t="s">
        <v>18</v>
      </c>
      <c r="B488" s="122" t="s">
        <v>30</v>
      </c>
      <c r="C488" s="385"/>
      <c r="D488" s="385"/>
      <c r="E488" s="385"/>
      <c r="F488" s="123"/>
      <c r="G488" s="114"/>
    </row>
    <row r="489" spans="1:7" s="258" customFormat="1" ht="21" x14ac:dyDescent="0.4">
      <c r="A489" s="301"/>
      <c r="B489" s="302"/>
      <c r="C489" s="303"/>
      <c r="D489" s="303"/>
      <c r="E489" s="303"/>
      <c r="F489" s="303"/>
      <c r="G489" s="114"/>
    </row>
    <row r="490" spans="1:7" s="258" customFormat="1" ht="30" customHeight="1" x14ac:dyDescent="0.5">
      <c r="A490" s="468" t="s">
        <v>464</v>
      </c>
      <c r="B490" s="469"/>
      <c r="C490" s="469"/>
      <c r="D490" s="469"/>
      <c r="E490" s="469"/>
      <c r="F490" s="469"/>
      <c r="G490" s="114"/>
    </row>
    <row r="491" spans="1:7" s="258" customFormat="1" ht="21" x14ac:dyDescent="0.4">
      <c r="A491" s="252" t="s">
        <v>80</v>
      </c>
      <c r="B491" s="122" t="s">
        <v>30</v>
      </c>
      <c r="C491" s="385"/>
      <c r="D491" s="385"/>
      <c r="E491" s="385"/>
      <c r="F491" s="123"/>
      <c r="G491" s="114"/>
    </row>
    <row r="492" spans="1:7" s="258" customFormat="1" ht="21" x14ac:dyDescent="0.4">
      <c r="A492" s="252" t="s">
        <v>106</v>
      </c>
      <c r="B492" s="122" t="s">
        <v>30</v>
      </c>
      <c r="C492" s="385"/>
      <c r="D492" s="385"/>
      <c r="E492" s="385"/>
      <c r="F492" s="123"/>
      <c r="G492" s="114"/>
    </row>
    <row r="493" spans="1:7" s="258" customFormat="1" ht="21" x14ac:dyDescent="0.4">
      <c r="A493" s="252" t="s">
        <v>366</v>
      </c>
      <c r="B493" s="122" t="s">
        <v>30</v>
      </c>
      <c r="C493" s="385"/>
      <c r="D493" s="385"/>
      <c r="E493" s="385"/>
      <c r="F493" s="123"/>
      <c r="G493" s="114"/>
    </row>
    <row r="494" spans="1:7" s="258" customFormat="1" ht="42" x14ac:dyDescent="0.4">
      <c r="A494" s="252" t="s">
        <v>396</v>
      </c>
      <c r="B494" s="122" t="s">
        <v>30</v>
      </c>
      <c r="C494" s="385"/>
      <c r="D494" s="385"/>
      <c r="E494" s="385"/>
      <c r="F494" s="123"/>
      <c r="G494" s="114"/>
    </row>
    <row r="495" spans="1:7" s="258" customFormat="1" ht="21" x14ac:dyDescent="0.4">
      <c r="A495" s="252" t="s">
        <v>367</v>
      </c>
      <c r="B495" s="122" t="s">
        <v>30</v>
      </c>
      <c r="C495" s="385"/>
      <c r="D495" s="385"/>
      <c r="E495" s="385"/>
      <c r="F495" s="123"/>
      <c r="G495" s="114"/>
    </row>
    <row r="496" spans="1:7" s="258" customFormat="1" ht="21" x14ac:dyDescent="0.4">
      <c r="A496" s="252" t="s">
        <v>142</v>
      </c>
      <c r="B496" s="122" t="s">
        <v>30</v>
      </c>
      <c r="C496" s="385"/>
      <c r="D496" s="385"/>
      <c r="E496" s="385"/>
      <c r="F496" s="123"/>
      <c r="G496" s="114"/>
    </row>
    <row r="497" spans="1:7" s="258" customFormat="1" ht="21" x14ac:dyDescent="0.4">
      <c r="A497" s="252" t="s">
        <v>413</v>
      </c>
      <c r="B497" s="122" t="s">
        <v>30</v>
      </c>
      <c r="C497" s="387"/>
      <c r="D497" s="387"/>
      <c r="E497" s="387"/>
      <c r="F497" s="123"/>
      <c r="G497" s="114"/>
    </row>
    <row r="498" spans="1:7" s="258" customFormat="1" ht="21" x14ac:dyDescent="0.4">
      <c r="A498" s="252" t="s">
        <v>340</v>
      </c>
      <c r="B498" s="122" t="s">
        <v>30</v>
      </c>
      <c r="C498" s="385"/>
      <c r="D498" s="385"/>
      <c r="E498" s="385"/>
      <c r="F498" s="123"/>
      <c r="G498" s="114"/>
    </row>
    <row r="499" spans="1:7" s="258" customFormat="1" ht="42" x14ac:dyDescent="0.4">
      <c r="A499" s="252" t="s">
        <v>341</v>
      </c>
      <c r="B499" s="122" t="s">
        <v>30</v>
      </c>
      <c r="C499" s="385"/>
      <c r="D499" s="385"/>
      <c r="E499" s="385"/>
      <c r="F499" s="123"/>
      <c r="G499" s="114"/>
    </row>
    <row r="500" spans="1:7" s="258" customFormat="1" ht="42" x14ac:dyDescent="0.4">
      <c r="A500" s="252" t="s">
        <v>375</v>
      </c>
      <c r="B500" s="122" t="s">
        <v>30</v>
      </c>
      <c r="C500" s="385"/>
      <c r="D500" s="385"/>
      <c r="E500" s="385"/>
      <c r="F500" s="123"/>
      <c r="G500" s="114"/>
    </row>
    <row r="501" spans="1:7" s="258" customFormat="1" ht="21" x14ac:dyDescent="0.4">
      <c r="A501" s="201" t="s">
        <v>418</v>
      </c>
      <c r="B501" s="122" t="s">
        <v>30</v>
      </c>
      <c r="C501" s="385"/>
      <c r="D501" s="385"/>
      <c r="E501" s="385"/>
      <c r="F501" s="123"/>
      <c r="G501" s="114"/>
    </row>
    <row r="502" spans="1:7" s="258" customFormat="1" ht="21" x14ac:dyDescent="0.4">
      <c r="A502" s="252" t="s">
        <v>347</v>
      </c>
      <c r="B502" s="122" t="s">
        <v>30</v>
      </c>
      <c r="C502" s="385"/>
      <c r="D502" s="385"/>
      <c r="E502" s="385"/>
      <c r="F502" s="123"/>
      <c r="G502" s="114"/>
    </row>
    <row r="503" spans="1:7" s="258" customFormat="1" ht="21" x14ac:dyDescent="0.4">
      <c r="A503" s="301"/>
      <c r="B503" s="302"/>
      <c r="C503" s="303"/>
      <c r="D503" s="303"/>
      <c r="E503" s="303"/>
      <c r="F503" s="303"/>
      <c r="G503" s="135"/>
    </row>
    <row r="504" spans="1:7" s="258" customFormat="1" ht="39" customHeight="1" x14ac:dyDescent="0.5">
      <c r="A504" s="483" t="s">
        <v>23</v>
      </c>
      <c r="B504" s="484"/>
      <c r="C504" s="484"/>
      <c r="D504" s="484"/>
      <c r="E504" s="484"/>
      <c r="F504" s="485"/>
      <c r="G504" s="114"/>
    </row>
    <row r="505" spans="1:7" s="258" customFormat="1" ht="30" customHeight="1" x14ac:dyDescent="0.4">
      <c r="A505" s="252" t="s">
        <v>80</v>
      </c>
      <c r="B505" s="122" t="s">
        <v>30</v>
      </c>
      <c r="C505" s="284"/>
      <c r="D505" s="284"/>
      <c r="E505" s="284"/>
      <c r="F505" s="123"/>
      <c r="G505" s="114"/>
    </row>
    <row r="506" spans="1:7" s="258" customFormat="1" ht="39" customHeight="1" x14ac:dyDescent="0.4">
      <c r="A506" s="252" t="s">
        <v>106</v>
      </c>
      <c r="B506" s="122" t="s">
        <v>30</v>
      </c>
      <c r="C506" s="284"/>
      <c r="D506" s="284"/>
      <c r="E506" s="284"/>
      <c r="F506" s="123"/>
      <c r="G506" s="114"/>
    </row>
    <row r="507" spans="1:7" s="258" customFormat="1" ht="33.75" customHeight="1" x14ac:dyDescent="0.4">
      <c r="A507" s="252" t="s">
        <v>366</v>
      </c>
      <c r="B507" s="122" t="s">
        <v>30</v>
      </c>
      <c r="C507" s="284"/>
      <c r="D507" s="284"/>
      <c r="E507" s="284"/>
      <c r="F507" s="123"/>
      <c r="G507" s="114"/>
    </row>
    <row r="508" spans="1:7" s="258" customFormat="1" ht="36" customHeight="1" x14ac:dyDescent="0.45">
      <c r="A508" s="405" t="s">
        <v>50</v>
      </c>
      <c r="B508" s="122" t="s">
        <v>30</v>
      </c>
      <c r="C508" s="143" t="str">
        <f>IF(B508=0, -10, IF(B508=1, -5, "0"))</f>
        <v>0</v>
      </c>
      <c r="D508" s="284"/>
      <c r="E508" s="284"/>
      <c r="F508" s="123"/>
      <c r="G508" s="114"/>
    </row>
    <row r="509" spans="1:7" s="258" customFormat="1" ht="39" customHeight="1" x14ac:dyDescent="0.45">
      <c r="A509" s="405" t="s">
        <v>379</v>
      </c>
      <c r="B509" s="122" t="s">
        <v>30</v>
      </c>
      <c r="C509" s="143" t="str">
        <f>IF(B509=0, -10, "0")</f>
        <v>0</v>
      </c>
      <c r="D509" s="284"/>
      <c r="E509" s="284"/>
      <c r="F509" s="123"/>
      <c r="G509" s="114"/>
    </row>
    <row r="510" spans="1:7" s="258" customFormat="1" ht="30" customHeight="1" x14ac:dyDescent="0.4">
      <c r="A510" s="252" t="s">
        <v>344</v>
      </c>
      <c r="B510" s="122" t="s">
        <v>30</v>
      </c>
      <c r="C510" s="284"/>
      <c r="D510" s="284"/>
      <c r="E510" s="284"/>
      <c r="F510" s="123"/>
      <c r="G510" s="114"/>
    </row>
    <row r="511" spans="1:7" s="258" customFormat="1" ht="42" x14ac:dyDescent="0.4">
      <c r="A511" s="290" t="s">
        <v>354</v>
      </c>
      <c r="B511" s="122" t="s">
        <v>30</v>
      </c>
      <c r="C511" s="142" t="str">
        <f>IF(B511=0, -2, "0")</f>
        <v>0</v>
      </c>
      <c r="D511" s="284"/>
      <c r="E511" s="284"/>
      <c r="F511" s="123"/>
      <c r="G511" s="114"/>
    </row>
    <row r="512" spans="1:7" s="258" customFormat="1" ht="30.75" customHeight="1" x14ac:dyDescent="0.4">
      <c r="A512" s="290" t="s">
        <v>63</v>
      </c>
      <c r="B512" s="122" t="s">
        <v>30</v>
      </c>
      <c r="C512" s="142" t="str">
        <f>IF(B512=0, -2, "0")</f>
        <v>0</v>
      </c>
      <c r="D512" s="284"/>
      <c r="E512" s="284"/>
      <c r="F512" s="123"/>
      <c r="G512" s="114"/>
    </row>
    <row r="513" spans="1:7" s="258" customFormat="1" ht="30" customHeight="1" x14ac:dyDescent="0.4">
      <c r="A513" s="290" t="s">
        <v>331</v>
      </c>
      <c r="B513" s="122" t="s">
        <v>30</v>
      </c>
      <c r="C513" s="142" t="str">
        <f>IF(B513=0, -2, "0")</f>
        <v>0</v>
      </c>
      <c r="D513" s="284"/>
      <c r="E513" s="284"/>
      <c r="F513" s="123"/>
      <c r="G513" s="114"/>
    </row>
    <row r="514" spans="1:7" s="258" customFormat="1" ht="34.5" customHeight="1" x14ac:dyDescent="0.4">
      <c r="A514" s="201" t="s">
        <v>418</v>
      </c>
      <c r="B514" s="122" t="s">
        <v>30</v>
      </c>
      <c r="C514" s="122"/>
      <c r="D514" s="284"/>
      <c r="E514" s="284"/>
      <c r="F514" s="123"/>
      <c r="G514" s="114"/>
    </row>
    <row r="515" spans="1:7" s="258" customFormat="1" ht="61.5" customHeight="1" x14ac:dyDescent="0.4">
      <c r="A515" s="240" t="s">
        <v>316</v>
      </c>
      <c r="B515" s="122" t="s">
        <v>30</v>
      </c>
      <c r="C515" s="143" t="str">
        <f>IF(B515=0, -10, "0")</f>
        <v>0</v>
      </c>
      <c r="D515" s="284"/>
      <c r="E515" s="284"/>
      <c r="F515" s="123"/>
      <c r="G515" s="114"/>
    </row>
    <row r="516" spans="1:7" s="258" customFormat="1" ht="24" customHeight="1" x14ac:dyDescent="0.3">
      <c r="A516" s="493"/>
      <c r="B516" s="493"/>
      <c r="C516" s="493"/>
      <c r="D516" s="493"/>
      <c r="E516" s="493"/>
      <c r="F516" s="493"/>
      <c r="G516" s="493"/>
    </row>
    <row r="517" spans="1:7" s="258" customFormat="1" ht="26.25" customHeight="1" x14ac:dyDescent="0.5">
      <c r="A517" s="369" t="s">
        <v>311</v>
      </c>
      <c r="B517" s="505"/>
      <c r="C517" s="505"/>
      <c r="D517" s="505"/>
      <c r="E517" s="505"/>
      <c r="F517" s="505"/>
      <c r="G517" s="114"/>
    </row>
    <row r="518" spans="1:7" s="258" customFormat="1" ht="21" x14ac:dyDescent="0.4">
      <c r="A518" s="252" t="s">
        <v>348</v>
      </c>
      <c r="B518" s="122" t="s">
        <v>30</v>
      </c>
      <c r="C518" s="288"/>
      <c r="D518" s="287"/>
      <c r="E518" s="287"/>
      <c r="F518" s="123"/>
      <c r="G518" s="114"/>
    </row>
    <row r="519" spans="1:7" s="258" customFormat="1" ht="21" x14ac:dyDescent="0.4">
      <c r="A519" s="252" t="s">
        <v>369</v>
      </c>
      <c r="B519" s="122" t="s">
        <v>30</v>
      </c>
      <c r="C519" s="285"/>
      <c r="D519" s="284"/>
      <c r="E519" s="284"/>
      <c r="F519" s="123"/>
      <c r="G519" s="129"/>
    </row>
    <row r="520" spans="1:7" s="258" customFormat="1" ht="21" x14ac:dyDescent="0.4">
      <c r="A520" s="252" t="s">
        <v>333</v>
      </c>
      <c r="B520" s="122" t="s">
        <v>30</v>
      </c>
      <c r="C520" s="285"/>
      <c r="D520" s="284"/>
      <c r="E520" s="284"/>
      <c r="F520" s="123"/>
      <c r="G520" s="114"/>
    </row>
    <row r="521" spans="1:7" s="258" customFormat="1" ht="22.5" x14ac:dyDescent="0.45">
      <c r="A521" s="252" t="s">
        <v>328</v>
      </c>
      <c r="B521" s="122" t="s">
        <v>30</v>
      </c>
      <c r="C521" s="284"/>
      <c r="D521" s="308"/>
      <c r="E521" s="308"/>
      <c r="F521" s="123"/>
      <c r="G521" s="129"/>
    </row>
    <row r="522" spans="1:7" s="258" customFormat="1" ht="42" x14ac:dyDescent="0.4">
      <c r="A522" s="252" t="s">
        <v>349</v>
      </c>
      <c r="B522" s="122" t="s">
        <v>30</v>
      </c>
      <c r="C522" s="284"/>
      <c r="D522" s="123"/>
      <c r="E522" s="124"/>
      <c r="F522" s="123"/>
      <c r="G522" s="114"/>
    </row>
    <row r="523" spans="1:7" s="258" customFormat="1" ht="21" x14ac:dyDescent="0.4">
      <c r="A523" s="252" t="s">
        <v>407</v>
      </c>
      <c r="B523" s="122" t="s">
        <v>30</v>
      </c>
      <c r="C523" s="284"/>
      <c r="D523" s="314"/>
      <c r="E523" s="157"/>
      <c r="F523" s="123"/>
      <c r="G523" s="114"/>
    </row>
    <row r="524" spans="1:7" s="258" customFormat="1" ht="21" x14ac:dyDescent="0.4">
      <c r="A524" s="121" t="s">
        <v>423</v>
      </c>
      <c r="B524" s="122" t="str">
        <f>IF(D524=1, 2, IF(AND(D524&lt;1,D524&gt;0), 1, IF(D524=0,"0","NA")))</f>
        <v>NA</v>
      </c>
      <c r="C524" s="357"/>
      <c r="D524" s="411" t="str">
        <f>IFERROR(E524/F524,"N.A")</f>
        <v>N.A</v>
      </c>
      <c r="E524" s="157"/>
      <c r="F524" s="123"/>
      <c r="G524" s="114"/>
    </row>
    <row r="525" spans="1:7" s="258" customFormat="1" ht="21" customHeight="1" x14ac:dyDescent="0.45">
      <c r="A525" s="408" t="s">
        <v>454</v>
      </c>
      <c r="B525" s="409"/>
      <c r="C525" s="410"/>
      <c r="D525" s="313">
        <f>SUM(B518:C524,B491:C502,B483:C488,B505:C515)</f>
        <v>0</v>
      </c>
      <c r="E525" s="108"/>
      <c r="F525" s="114"/>
      <c r="G525" s="129"/>
    </row>
    <row r="526" spans="1:7" s="258" customFormat="1" ht="21" customHeight="1" x14ac:dyDescent="0.45">
      <c r="A526" s="150" t="s">
        <v>455</v>
      </c>
      <c r="B526" s="189"/>
      <c r="C526" s="190"/>
      <c r="D526" s="154" t="e">
        <f>D525/(COUNT(B505:C515,B491:C502,B518:C524,B483:C488)*2)</f>
        <v>#DIV/0!</v>
      </c>
      <c r="E526" s="108"/>
      <c r="F526" s="114"/>
      <c r="G526" s="129"/>
    </row>
    <row r="527" spans="1:7" s="258" customFormat="1" ht="21" x14ac:dyDescent="0.4">
      <c r="A527" s="301"/>
      <c r="B527" s="302"/>
      <c r="C527" s="303"/>
      <c r="D527" s="311"/>
      <c r="E527" s="312"/>
      <c r="F527" s="312"/>
      <c r="G527" s="114"/>
    </row>
    <row r="528" spans="1:7" s="258" customFormat="1" ht="21" x14ac:dyDescent="0.4">
      <c r="A528" s="301"/>
      <c r="B528" s="302"/>
      <c r="C528" s="303"/>
      <c r="D528" s="311"/>
      <c r="E528" s="312"/>
      <c r="F528" s="312"/>
      <c r="G528" s="114"/>
    </row>
    <row r="529" spans="1:7" s="258" customFormat="1" ht="21" customHeight="1" x14ac:dyDescent="0.5">
      <c r="A529" s="511" t="s">
        <v>97</v>
      </c>
      <c r="B529" s="511"/>
      <c r="C529" s="511"/>
      <c r="D529" s="511"/>
      <c r="E529" s="511"/>
      <c r="F529" s="511"/>
      <c r="G529" s="114"/>
    </row>
    <row r="530" spans="1:7" s="258" customFormat="1" ht="22.5" customHeight="1" x14ac:dyDescent="0.4">
      <c r="A530" s="234">
        <f>B11</f>
        <v>43518</v>
      </c>
      <c r="B530" s="114"/>
      <c r="C530" s="135"/>
      <c r="D530" s="137"/>
      <c r="E530" s="137"/>
      <c r="F530" s="137"/>
      <c r="G530" s="114"/>
    </row>
    <row r="531" spans="1:7" s="258" customFormat="1" ht="21" x14ac:dyDescent="0.4">
      <c r="A531" s="486" t="s">
        <v>28</v>
      </c>
      <c r="B531" s="488" t="s">
        <v>29</v>
      </c>
      <c r="C531" s="489"/>
      <c r="D531" s="449" t="s">
        <v>42</v>
      </c>
      <c r="E531" s="450" t="s">
        <v>266</v>
      </c>
      <c r="F531" s="450" t="s">
        <v>302</v>
      </c>
      <c r="G531" s="114"/>
    </row>
    <row r="532" spans="1:7" s="258" customFormat="1" ht="21" x14ac:dyDescent="0.4">
      <c r="A532" s="487"/>
      <c r="B532" s="315" t="s">
        <v>32</v>
      </c>
      <c r="C532" s="316" t="s">
        <v>31</v>
      </c>
      <c r="D532" s="449"/>
      <c r="E532" s="450"/>
      <c r="F532" s="450"/>
      <c r="G532" s="114"/>
    </row>
    <row r="533" spans="1:7" s="80" customFormat="1" ht="22.5" x14ac:dyDescent="0.4">
      <c r="A533" s="365"/>
      <c r="B533" s="366"/>
      <c r="C533" s="366"/>
      <c r="D533" s="361"/>
      <c r="E533" s="362"/>
      <c r="F533" s="362"/>
      <c r="G533" s="129"/>
    </row>
    <row r="534" spans="1:7" s="258" customFormat="1" ht="24.75" x14ac:dyDescent="0.4">
      <c r="A534" s="370" t="s">
        <v>17</v>
      </c>
      <c r="B534" s="317"/>
      <c r="C534" s="507"/>
      <c r="D534" s="507"/>
      <c r="E534" s="507"/>
      <c r="F534" s="508"/>
      <c r="G534" s="114"/>
    </row>
    <row r="535" spans="1:7" s="258" customFormat="1" ht="21" x14ac:dyDescent="0.4">
      <c r="A535" s="235" t="s">
        <v>6</v>
      </c>
      <c r="B535" s="122">
        <v>2</v>
      </c>
      <c r="C535" s="122"/>
      <c r="D535" s="128"/>
      <c r="E535" s="124"/>
      <c r="F535" s="123"/>
      <c r="G535" s="114"/>
    </row>
    <row r="536" spans="1:7" s="258" customFormat="1" ht="21" x14ac:dyDescent="0.4">
      <c r="A536" s="237" t="s">
        <v>18</v>
      </c>
      <c r="B536" s="122">
        <v>2</v>
      </c>
      <c r="C536" s="122"/>
      <c r="D536" s="123"/>
      <c r="E536" s="124"/>
      <c r="F536" s="123"/>
      <c r="G536" s="114"/>
    </row>
    <row r="537" spans="1:7" s="258" customFormat="1" ht="21" x14ac:dyDescent="0.4">
      <c r="A537" s="235" t="s">
        <v>98</v>
      </c>
      <c r="B537" s="122">
        <v>2</v>
      </c>
      <c r="C537" s="122"/>
      <c r="D537" s="123"/>
      <c r="E537" s="124"/>
      <c r="F537" s="123"/>
      <c r="G537" s="114"/>
    </row>
    <row r="538" spans="1:7" s="258" customFormat="1" ht="21" x14ac:dyDescent="0.4">
      <c r="A538" s="237" t="s">
        <v>147</v>
      </c>
      <c r="B538" s="122">
        <v>2</v>
      </c>
      <c r="C538" s="126"/>
      <c r="D538" s="121"/>
      <c r="E538" s="127"/>
      <c r="F538" s="123"/>
      <c r="G538" s="114"/>
    </row>
    <row r="539" spans="1:7" s="258" customFormat="1" ht="22.5" customHeight="1" x14ac:dyDescent="0.45">
      <c r="A539" s="226" t="s">
        <v>48</v>
      </c>
      <c r="B539" s="122">
        <v>2</v>
      </c>
      <c r="C539" s="143" t="str">
        <f>IF(B539=0, -10, IF(B539=1, -5, "0"))</f>
        <v>0</v>
      </c>
      <c r="D539" s="355"/>
      <c r="E539" s="348"/>
      <c r="F539" s="123"/>
      <c r="G539" s="114"/>
    </row>
    <row r="540" spans="1:7" s="258" customFormat="1" ht="21" x14ac:dyDescent="0.4">
      <c r="A540" s="235" t="s">
        <v>383</v>
      </c>
      <c r="B540" s="122">
        <v>2</v>
      </c>
      <c r="C540" s="166"/>
      <c r="D540" s="128"/>
      <c r="E540" s="127"/>
      <c r="F540" s="123"/>
      <c r="G540" s="114"/>
    </row>
    <row r="541" spans="1:7" s="258" customFormat="1" ht="21" customHeight="1" x14ac:dyDescent="0.4">
      <c r="A541" s="462" t="s">
        <v>34</v>
      </c>
      <c r="B541" s="463"/>
      <c r="C541" s="464"/>
      <c r="D541" s="407">
        <f>SUM(B535:C540)</f>
        <v>12</v>
      </c>
      <c r="E541" s="248"/>
      <c r="F541" s="248"/>
      <c r="G541" s="114"/>
    </row>
    <row r="542" spans="1:7" s="258" customFormat="1" ht="21" customHeight="1" x14ac:dyDescent="0.4">
      <c r="A542" s="462" t="s">
        <v>33</v>
      </c>
      <c r="B542" s="463"/>
      <c r="C542" s="464"/>
      <c r="D542" s="388">
        <f>D541/(COUNT(B535:C540)*2)</f>
        <v>1</v>
      </c>
      <c r="E542" s="248"/>
      <c r="F542" s="248"/>
      <c r="G542" s="114"/>
    </row>
    <row r="543" spans="1:7" s="258" customFormat="1" ht="21" x14ac:dyDescent="0.4">
      <c r="A543" s="436"/>
      <c r="B543" s="436"/>
      <c r="C543" s="436"/>
      <c r="D543" s="436"/>
      <c r="E543" s="436"/>
      <c r="F543" s="436"/>
      <c r="G543" s="135"/>
    </row>
    <row r="544" spans="1:7" s="258" customFormat="1" ht="24.75" x14ac:dyDescent="0.4">
      <c r="A544" s="363" t="s">
        <v>94</v>
      </c>
      <c r="B544" s="137"/>
      <c r="C544" s="137"/>
      <c r="D544" s="173"/>
      <c r="E544" s="225"/>
      <c r="F544" s="173"/>
      <c r="G544" s="135"/>
    </row>
    <row r="545" spans="1:7" s="258" customFormat="1" ht="22.5" x14ac:dyDescent="0.4">
      <c r="A545" s="121" t="s">
        <v>99</v>
      </c>
      <c r="B545" s="122">
        <v>2</v>
      </c>
      <c r="C545" s="206"/>
      <c r="D545" s="191"/>
      <c r="E545" s="124"/>
      <c r="F545" s="123"/>
      <c r="G545" s="129"/>
    </row>
    <row r="546" spans="1:7" s="258" customFormat="1" ht="19.5" customHeight="1" x14ac:dyDescent="0.4">
      <c r="A546" s="121" t="s">
        <v>204</v>
      </c>
      <c r="B546" s="122">
        <v>2</v>
      </c>
      <c r="C546" s="122"/>
      <c r="D546" s="257"/>
      <c r="E546" s="321"/>
      <c r="F546" s="123"/>
      <c r="G546" s="129"/>
    </row>
    <row r="547" spans="1:7" s="258" customFormat="1" ht="21" x14ac:dyDescent="0.4">
      <c r="A547" s="121" t="s">
        <v>294</v>
      </c>
      <c r="B547" s="122">
        <v>2</v>
      </c>
      <c r="C547" s="122"/>
      <c r="D547" s="179"/>
      <c r="E547" s="127"/>
      <c r="F547" s="123"/>
      <c r="G547" s="129"/>
    </row>
    <row r="548" spans="1:7" s="258" customFormat="1" ht="21" x14ac:dyDescent="0.4">
      <c r="A548" s="121" t="s">
        <v>114</v>
      </c>
      <c r="B548" s="122">
        <v>2</v>
      </c>
      <c r="C548" s="122"/>
      <c r="D548" s="201"/>
      <c r="E548" s="127"/>
      <c r="F548" s="123"/>
      <c r="G548" s="114"/>
    </row>
    <row r="549" spans="1:7" s="258" customFormat="1" ht="45" x14ac:dyDescent="0.4">
      <c r="A549" s="214" t="s">
        <v>327</v>
      </c>
      <c r="B549" s="122">
        <v>2</v>
      </c>
      <c r="C549" s="143" t="str">
        <f>IF(B549=0, -10, "0")</f>
        <v>0</v>
      </c>
      <c r="D549" s="201"/>
      <c r="E549" s="127"/>
      <c r="F549" s="123"/>
      <c r="G549" s="114"/>
    </row>
    <row r="550" spans="1:7" s="258" customFormat="1" ht="51.75" customHeight="1" x14ac:dyDescent="0.4">
      <c r="A550" s="121" t="s">
        <v>150</v>
      </c>
      <c r="B550" s="122" t="s">
        <v>30</v>
      </c>
      <c r="C550" s="126"/>
      <c r="D550" s="123"/>
      <c r="E550" s="124"/>
      <c r="F550" s="123"/>
      <c r="G550" s="114"/>
    </row>
    <row r="551" spans="1:7" s="258" customFormat="1" ht="21" x14ac:dyDescent="0.4">
      <c r="A551" s="201" t="s">
        <v>427</v>
      </c>
      <c r="B551" s="122">
        <v>2</v>
      </c>
      <c r="C551" s="126"/>
      <c r="D551" s="307"/>
      <c r="E551" s="307"/>
      <c r="F551" s="123"/>
      <c r="G551" s="129"/>
    </row>
    <row r="552" spans="1:7" s="258" customFormat="1" ht="42" x14ac:dyDescent="0.4">
      <c r="A552" s="290" t="s">
        <v>354</v>
      </c>
      <c r="B552" s="122">
        <v>2</v>
      </c>
      <c r="C552" s="142" t="str">
        <f>IF(B552=0, -2, "0")</f>
        <v>0</v>
      </c>
      <c r="D552" s="128"/>
      <c r="E552" s="127"/>
      <c r="F552" s="123"/>
      <c r="G552" s="114"/>
    </row>
    <row r="553" spans="1:7" s="258" customFormat="1" ht="21" x14ac:dyDescent="0.4">
      <c r="A553" s="290" t="s">
        <v>63</v>
      </c>
      <c r="B553" s="122">
        <v>2</v>
      </c>
      <c r="C553" s="142" t="str">
        <f>IF(B553=0, -2, "0")</f>
        <v>0</v>
      </c>
      <c r="D553" s="128"/>
      <c r="E553" s="127"/>
      <c r="F553" s="123"/>
      <c r="G553" s="129"/>
    </row>
    <row r="554" spans="1:7" s="258" customFormat="1" ht="21" x14ac:dyDescent="0.4">
      <c r="A554" s="290" t="s">
        <v>331</v>
      </c>
      <c r="B554" s="122">
        <v>2</v>
      </c>
      <c r="C554" s="142" t="str">
        <f>IF(B554=0, -2, "0")</f>
        <v>0</v>
      </c>
      <c r="D554" s="128"/>
      <c r="E554" s="127"/>
      <c r="F554" s="123"/>
      <c r="G554" s="129"/>
    </row>
    <row r="555" spans="1:7" s="80" customFormat="1" ht="21" x14ac:dyDescent="0.3">
      <c r="A555" s="528"/>
      <c r="B555" s="461"/>
      <c r="C555" s="461"/>
      <c r="D555" s="461"/>
      <c r="E555" s="461"/>
      <c r="F555" s="461"/>
      <c r="G555" s="461"/>
    </row>
    <row r="556" spans="1:7" s="258" customFormat="1" ht="35.25" customHeight="1" x14ac:dyDescent="0.4">
      <c r="A556" s="371" t="s">
        <v>311</v>
      </c>
      <c r="B556" s="337"/>
      <c r="C556" s="459"/>
      <c r="D556" s="459"/>
      <c r="E556" s="459"/>
      <c r="F556" s="460"/>
      <c r="G556" s="129"/>
    </row>
    <row r="557" spans="1:7" s="258" customFormat="1" ht="42" x14ac:dyDescent="0.4">
      <c r="A557" s="125" t="s">
        <v>329</v>
      </c>
      <c r="B557" s="122">
        <v>0</v>
      </c>
      <c r="C557" s="183"/>
      <c r="D557" s="128" t="s">
        <v>485</v>
      </c>
      <c r="E557" s="128" t="s">
        <v>486</v>
      </c>
      <c r="F557" s="123" t="s">
        <v>298</v>
      </c>
      <c r="G557" s="129"/>
    </row>
    <row r="558" spans="1:7" s="258" customFormat="1" ht="21" x14ac:dyDescent="0.4">
      <c r="A558" s="125" t="s">
        <v>303</v>
      </c>
      <c r="B558" s="122">
        <v>2</v>
      </c>
      <c r="C558" s="183"/>
      <c r="D558" s="128"/>
      <c r="E558" s="127"/>
      <c r="F558" s="123"/>
      <c r="G558" s="129"/>
    </row>
    <row r="559" spans="1:7" s="258" customFormat="1" ht="21" x14ac:dyDescent="0.4">
      <c r="A559" s="125" t="s">
        <v>376</v>
      </c>
      <c r="B559" s="122">
        <v>2</v>
      </c>
      <c r="C559" s="183"/>
      <c r="D559" s="128"/>
      <c r="E559" s="127"/>
      <c r="F559" s="123"/>
      <c r="G559" s="114"/>
    </row>
    <row r="560" spans="1:7" s="258" customFormat="1" ht="21" x14ac:dyDescent="0.4">
      <c r="A560" s="188" t="s">
        <v>377</v>
      </c>
      <c r="B560" s="122">
        <v>2</v>
      </c>
      <c r="C560" s="183"/>
      <c r="D560" s="128"/>
      <c r="E560" s="127"/>
      <c r="F560" s="123"/>
      <c r="G560" s="114"/>
    </row>
    <row r="561" spans="1:7" s="258" customFormat="1" ht="21" x14ac:dyDescent="0.4">
      <c r="A561" s="188" t="s">
        <v>318</v>
      </c>
      <c r="B561" s="122">
        <v>2</v>
      </c>
      <c r="C561" s="174"/>
      <c r="D561" s="146"/>
      <c r="E561" s="147"/>
      <c r="F561" s="123"/>
      <c r="G561" s="114"/>
    </row>
    <row r="562" spans="1:7" s="258" customFormat="1" ht="21" x14ac:dyDescent="0.4">
      <c r="A562" s="188" t="s">
        <v>328</v>
      </c>
      <c r="B562" s="122" t="s">
        <v>30</v>
      </c>
      <c r="C562" s="174"/>
      <c r="D562" s="319"/>
      <c r="E562" s="124"/>
      <c r="F562" s="123"/>
      <c r="G562" s="114"/>
    </row>
    <row r="563" spans="1:7" s="258" customFormat="1" ht="21" x14ac:dyDescent="0.4">
      <c r="A563" s="125" t="s">
        <v>407</v>
      </c>
      <c r="B563" s="122">
        <v>2</v>
      </c>
      <c r="C563" s="174"/>
      <c r="D563" s="305"/>
      <c r="E563" s="124"/>
      <c r="F563" s="123"/>
      <c r="G563" s="114"/>
    </row>
    <row r="564" spans="1:7" s="258" customFormat="1" ht="21" x14ac:dyDescent="0.4">
      <c r="A564" s="125" t="s">
        <v>423</v>
      </c>
      <c r="B564" s="122" t="str">
        <f>IF(D564=1, 2, IF(AND(D564&lt;1,D564&gt;0), 1, IF(D564=0,"0","NA")))</f>
        <v>NA</v>
      </c>
      <c r="C564" s="122"/>
      <c r="D564" s="411" t="str">
        <f>IFERROR(E564/F564,"N.A")</f>
        <v>N.A</v>
      </c>
      <c r="E564" s="124"/>
      <c r="F564" s="123"/>
      <c r="G564" s="114"/>
    </row>
    <row r="565" spans="1:7" s="258" customFormat="1" ht="21" x14ac:dyDescent="0.4">
      <c r="A565" s="454" t="s">
        <v>34</v>
      </c>
      <c r="B565" s="454"/>
      <c r="C565" s="455"/>
      <c r="D565" s="358">
        <f>SUM(B557:C564,B545:C554)</f>
        <v>28</v>
      </c>
      <c r="E565" s="108"/>
      <c r="F565" s="114"/>
      <c r="G565" s="114"/>
    </row>
    <row r="566" spans="1:7" s="258" customFormat="1" ht="21" x14ac:dyDescent="0.4">
      <c r="A566" s="454" t="s">
        <v>33</v>
      </c>
      <c r="B566" s="454"/>
      <c r="C566" s="454"/>
      <c r="D566" s="388">
        <f>D565/(COUNT(B557:C564,B545:C554)*2)</f>
        <v>0.93333333333333335</v>
      </c>
      <c r="E566" s="108"/>
      <c r="F566" s="114"/>
      <c r="G566" s="114"/>
    </row>
    <row r="567" spans="1:7" ht="21" x14ac:dyDescent="0.4">
      <c r="A567" s="149"/>
      <c r="B567" s="135"/>
      <c r="C567" s="135"/>
      <c r="D567" s="114"/>
      <c r="E567" s="108"/>
      <c r="F567" s="114"/>
      <c r="G567" s="114"/>
    </row>
    <row r="568" spans="1:7" ht="22.5" x14ac:dyDescent="0.45">
      <c r="A568" s="150" t="s">
        <v>456</v>
      </c>
      <c r="B568" s="189"/>
      <c r="C568" s="190"/>
      <c r="D568" s="153">
        <f>SUM(D565,D541)</f>
        <v>40</v>
      </c>
      <c r="E568" s="177"/>
      <c r="F568" s="129"/>
      <c r="G568" s="114"/>
    </row>
    <row r="569" spans="1:7" ht="21" customHeight="1" x14ac:dyDescent="0.45">
      <c r="A569" s="150" t="s">
        <v>457</v>
      </c>
      <c r="B569" s="189"/>
      <c r="C569" s="190"/>
      <c r="D569" s="154">
        <f>D568/(COUNT(B545:C554,B535:C540,B557:C564)*2)</f>
        <v>0.95238095238095233</v>
      </c>
      <c r="E569" s="304"/>
      <c r="F569" s="304"/>
      <c r="G569" s="129"/>
    </row>
    <row r="570" spans="1:7" ht="21" customHeight="1" x14ac:dyDescent="0.4">
      <c r="A570" s="155"/>
      <c r="B570" s="114"/>
      <c r="C570" s="135"/>
      <c r="D570" s="114"/>
      <c r="E570" s="108"/>
      <c r="F570" s="114"/>
      <c r="G570" s="114"/>
    </row>
    <row r="571" spans="1:7" ht="21" x14ac:dyDescent="0.4">
      <c r="A571" s="436"/>
      <c r="B571" s="436"/>
      <c r="C571" s="436"/>
      <c r="D571" s="436"/>
      <c r="E571" s="436"/>
      <c r="F571" s="436"/>
      <c r="G571" s="114"/>
    </row>
    <row r="572" spans="1:7" ht="22.5" x14ac:dyDescent="0.45">
      <c r="A572" s="467" t="s">
        <v>19</v>
      </c>
      <c r="B572" s="467"/>
      <c r="C572" s="467"/>
      <c r="D572" s="467"/>
      <c r="E572" s="467"/>
      <c r="F572" s="467"/>
      <c r="G572" s="114"/>
    </row>
    <row r="573" spans="1:7" ht="22.5" x14ac:dyDescent="0.4">
      <c r="A573" s="243">
        <f>B11</f>
        <v>43518</v>
      </c>
      <c r="B573" s="114"/>
      <c r="C573" s="135"/>
      <c r="D573" s="356"/>
      <c r="E573" s="356"/>
      <c r="F573" s="356"/>
      <c r="G573" s="114"/>
    </row>
    <row r="574" spans="1:7" ht="21" x14ac:dyDescent="0.4">
      <c r="A574" s="480" t="s">
        <v>28</v>
      </c>
      <c r="B574" s="481" t="s">
        <v>29</v>
      </c>
      <c r="C574" s="481"/>
      <c r="D574" s="481" t="s">
        <v>42</v>
      </c>
      <c r="E574" s="482" t="s">
        <v>266</v>
      </c>
      <c r="F574" s="482" t="s">
        <v>302</v>
      </c>
      <c r="G574" s="114"/>
    </row>
    <row r="575" spans="1:7" ht="21" x14ac:dyDescent="0.4">
      <c r="A575" s="480"/>
      <c r="B575" s="320" t="s">
        <v>32</v>
      </c>
      <c r="C575" s="320" t="s">
        <v>31</v>
      </c>
      <c r="D575" s="481"/>
      <c r="E575" s="482"/>
      <c r="F575" s="482"/>
      <c r="G575" s="129"/>
    </row>
    <row r="576" spans="1:7" s="80" customFormat="1" ht="22.5" x14ac:dyDescent="0.4">
      <c r="A576" s="372"/>
      <c r="B576" s="373"/>
      <c r="C576" s="373"/>
      <c r="D576" s="373"/>
      <c r="E576" s="341"/>
      <c r="F576" s="374"/>
      <c r="G576" s="129"/>
    </row>
    <row r="577" spans="1:7" ht="24.75" x14ac:dyDescent="0.4">
      <c r="A577" s="494" t="s">
        <v>10</v>
      </c>
      <c r="B577" s="495"/>
      <c r="C577" s="495"/>
      <c r="D577" s="495"/>
      <c r="E577" s="495"/>
      <c r="F577" s="496"/>
      <c r="G577" s="129"/>
    </row>
    <row r="578" spans="1:7" ht="21" x14ac:dyDescent="0.4">
      <c r="A578" s="121" t="s">
        <v>86</v>
      </c>
      <c r="B578" s="122">
        <v>2</v>
      </c>
      <c r="C578" s="122"/>
      <c r="D578" s="123"/>
      <c r="E578" s="124"/>
      <c r="F578" s="123"/>
      <c r="G578" s="129"/>
    </row>
    <row r="579" spans="1:7" ht="21" x14ac:dyDescent="0.4">
      <c r="A579" s="121" t="s">
        <v>45</v>
      </c>
      <c r="B579" s="122">
        <v>2</v>
      </c>
      <c r="C579" s="122"/>
      <c r="D579" s="123"/>
      <c r="E579" s="124"/>
      <c r="F579" s="123"/>
      <c r="G579" s="129"/>
    </row>
    <row r="580" spans="1:7" ht="21" x14ac:dyDescent="0.4">
      <c r="A580" s="121" t="s">
        <v>78</v>
      </c>
      <c r="B580" s="122">
        <v>2</v>
      </c>
      <c r="C580" s="122"/>
      <c r="D580" s="123"/>
      <c r="E580" s="124"/>
      <c r="F580" s="123"/>
      <c r="G580" s="129"/>
    </row>
    <row r="581" spans="1:7" ht="21" x14ac:dyDescent="0.4">
      <c r="A581" s="400" t="s">
        <v>20</v>
      </c>
      <c r="B581" s="122">
        <v>2</v>
      </c>
      <c r="C581" s="142" t="str">
        <f>IF(B581=0, -2, "0")</f>
        <v>0</v>
      </c>
      <c r="D581" s="144"/>
      <c r="E581" s="124"/>
      <c r="F581" s="123"/>
      <c r="G581" s="129"/>
    </row>
    <row r="582" spans="1:7" ht="22.5" x14ac:dyDescent="0.45">
      <c r="A582" s="226" t="s">
        <v>51</v>
      </c>
      <c r="B582" s="122">
        <v>2</v>
      </c>
      <c r="C582" s="143" t="str">
        <f>IF(B582=0, -10, IF(B582=1, -5, "0"))</f>
        <v>0</v>
      </c>
      <c r="D582" s="245"/>
      <c r="E582" s="124"/>
      <c r="F582" s="123"/>
      <c r="G582" s="129"/>
    </row>
    <row r="583" spans="1:7" ht="21" x14ac:dyDescent="0.4">
      <c r="A583" s="121" t="s">
        <v>113</v>
      </c>
      <c r="B583" s="122">
        <v>2</v>
      </c>
      <c r="C583" s="122"/>
      <c r="D583" s="170"/>
      <c r="E583" s="128"/>
      <c r="F583" s="123"/>
      <c r="G583" s="129"/>
    </row>
    <row r="584" spans="1:7" ht="21" x14ac:dyDescent="0.4">
      <c r="A584" s="215" t="s">
        <v>21</v>
      </c>
      <c r="B584" s="122">
        <v>2</v>
      </c>
      <c r="C584" s="174" t="str">
        <f>IF(B584=0, -5, "0")</f>
        <v>0</v>
      </c>
      <c r="D584" s="121"/>
      <c r="E584" s="124"/>
      <c r="F584" s="123"/>
      <c r="G584" s="129"/>
    </row>
    <row r="585" spans="1:7" ht="21" x14ac:dyDescent="0.4">
      <c r="A585" s="290" t="s">
        <v>397</v>
      </c>
      <c r="B585" s="122">
        <v>2</v>
      </c>
      <c r="C585" s="142" t="str">
        <f>IF(B585=0, -2, "0")</f>
        <v>0</v>
      </c>
      <c r="D585" s="305"/>
      <c r="E585" s="124"/>
      <c r="F585" s="123"/>
      <c r="G585" s="129"/>
    </row>
    <row r="586" spans="1:7" ht="21" x14ac:dyDescent="0.4">
      <c r="A586" s="121" t="s">
        <v>219</v>
      </c>
      <c r="B586" s="122" t="s">
        <v>30</v>
      </c>
      <c r="C586" s="126"/>
      <c r="D586" s="123"/>
      <c r="E586" s="124"/>
      <c r="F586" s="123"/>
      <c r="G586" s="129"/>
    </row>
    <row r="587" spans="1:7" s="258" customFormat="1" ht="21" x14ac:dyDescent="0.4">
      <c r="A587" s="454" t="s">
        <v>34</v>
      </c>
      <c r="B587" s="454"/>
      <c r="C587" s="455"/>
      <c r="D587" s="358">
        <f>SUM(B578:C586)</f>
        <v>16</v>
      </c>
      <c r="E587" s="108"/>
      <c r="F587" s="114"/>
      <c r="G587" s="114"/>
    </row>
    <row r="588" spans="1:7" s="258" customFormat="1" ht="21" x14ac:dyDescent="0.4">
      <c r="A588" s="454" t="s">
        <v>33</v>
      </c>
      <c r="B588" s="454"/>
      <c r="C588" s="454"/>
      <c r="D588" s="388">
        <f>D587/(COUNT(B578:C586)*2)</f>
        <v>1</v>
      </c>
      <c r="E588" s="108"/>
      <c r="F588" s="114"/>
      <c r="G588" s="114"/>
    </row>
    <row r="589" spans="1:7" s="258" customFormat="1" ht="21" x14ac:dyDescent="0.4">
      <c r="A589" s="389"/>
      <c r="B589" s="390"/>
      <c r="C589" s="390"/>
      <c r="D589" s="391"/>
      <c r="E589" s="108"/>
      <c r="F589" s="114"/>
      <c r="G589" s="114"/>
    </row>
    <row r="590" spans="1:7" ht="39.75" customHeight="1" x14ac:dyDescent="0.4">
      <c r="A590" s="497" t="s">
        <v>23</v>
      </c>
      <c r="B590" s="498"/>
      <c r="C590" s="498"/>
      <c r="D590" s="498"/>
      <c r="E590" s="498"/>
      <c r="F590" s="499"/>
      <c r="G590" s="129"/>
    </row>
    <row r="591" spans="1:7" ht="21" x14ac:dyDescent="0.4">
      <c r="A591" s="121" t="s">
        <v>87</v>
      </c>
      <c r="B591" s="122">
        <v>2</v>
      </c>
      <c r="C591" s="122"/>
      <c r="D591" s="123"/>
      <c r="E591" s="124"/>
      <c r="F591" s="123"/>
      <c r="G591" s="129"/>
    </row>
    <row r="592" spans="1:7" ht="22.5" customHeight="1" x14ac:dyDescent="0.45">
      <c r="A592" s="226" t="s">
        <v>7</v>
      </c>
      <c r="B592" s="122">
        <v>2</v>
      </c>
      <c r="C592" s="143" t="str">
        <f>IF(B592=0, -10, IF(B592=1, -5, "0"))</f>
        <v>0</v>
      </c>
      <c r="D592" s="170"/>
      <c r="E592" s="124"/>
      <c r="F592" s="123"/>
      <c r="G592" s="129"/>
    </row>
    <row r="593" spans="1:7" ht="22.5" customHeight="1" x14ac:dyDescent="0.4">
      <c r="A593" s="121" t="s">
        <v>113</v>
      </c>
      <c r="B593" s="122">
        <v>2</v>
      </c>
      <c r="C593" s="122"/>
      <c r="D593" s="170"/>
      <c r="E593" s="124"/>
      <c r="F593" s="123"/>
      <c r="G593" s="129"/>
    </row>
    <row r="594" spans="1:7" ht="21" x14ac:dyDescent="0.4">
      <c r="A594" s="121" t="s">
        <v>186</v>
      </c>
      <c r="B594" s="122">
        <v>2</v>
      </c>
      <c r="C594" s="122"/>
      <c r="D594" s="307"/>
      <c r="E594" s="307"/>
      <c r="F594" s="123"/>
      <c r="G594" s="129"/>
    </row>
    <row r="595" spans="1:7" ht="21" x14ac:dyDescent="0.4">
      <c r="A595" s="401" t="s">
        <v>88</v>
      </c>
      <c r="B595" s="122">
        <v>2</v>
      </c>
      <c r="C595" s="195" t="str">
        <f>IF(B595=0, -5, "0")</f>
        <v>0</v>
      </c>
      <c r="D595" s="271"/>
      <c r="E595" s="271"/>
      <c r="F595" s="123"/>
      <c r="G595" s="129"/>
    </row>
    <row r="596" spans="1:7" ht="53.25" customHeight="1" x14ac:dyDescent="0.4">
      <c r="A596" s="121" t="s">
        <v>150</v>
      </c>
      <c r="B596" s="122" t="s">
        <v>30</v>
      </c>
      <c r="C596" s="122"/>
      <c r="D596" s="170"/>
      <c r="E596" s="124"/>
      <c r="F596" s="123"/>
      <c r="G596" s="129"/>
    </row>
    <row r="597" spans="1:7" s="258" customFormat="1" ht="27" customHeight="1" x14ac:dyDescent="0.4">
      <c r="A597" s="307" t="s">
        <v>384</v>
      </c>
      <c r="B597" s="122">
        <v>2</v>
      </c>
      <c r="C597" s="307"/>
      <c r="D597" s="172"/>
      <c r="E597" s="124"/>
      <c r="F597" s="123"/>
      <c r="G597" s="129"/>
    </row>
    <row r="598" spans="1:7" s="258" customFormat="1" ht="42" x14ac:dyDescent="0.4">
      <c r="A598" s="125" t="s">
        <v>329</v>
      </c>
      <c r="B598" s="122">
        <v>0</v>
      </c>
      <c r="C598" s="271"/>
      <c r="D598" s="172" t="s">
        <v>485</v>
      </c>
      <c r="E598" s="123" t="s">
        <v>486</v>
      </c>
      <c r="F598" s="123" t="s">
        <v>298</v>
      </c>
      <c r="G598" s="129"/>
    </row>
    <row r="599" spans="1:7" ht="21" x14ac:dyDescent="0.4">
      <c r="A599" s="290" t="s">
        <v>397</v>
      </c>
      <c r="B599" s="122">
        <v>2</v>
      </c>
      <c r="C599" s="142" t="str">
        <f>IF(B599=0, -2, "0")</f>
        <v>0</v>
      </c>
      <c r="D599" s="172"/>
      <c r="E599" s="124"/>
      <c r="F599" s="123"/>
      <c r="G599" s="129"/>
    </row>
    <row r="600" spans="1:7" ht="39.75" customHeight="1" x14ac:dyDescent="0.4">
      <c r="A600" s="121" t="s">
        <v>303</v>
      </c>
      <c r="B600" s="122">
        <v>2</v>
      </c>
      <c r="C600" s="122"/>
      <c r="D600" s="172"/>
      <c r="E600" s="124"/>
      <c r="F600" s="123"/>
      <c r="G600" s="129"/>
    </row>
    <row r="601" spans="1:7" ht="21" x14ac:dyDescent="0.4">
      <c r="A601" s="157" t="s">
        <v>377</v>
      </c>
      <c r="B601" s="122">
        <v>2</v>
      </c>
      <c r="C601" s="122"/>
      <c r="D601" s="146"/>
      <c r="E601" s="147"/>
      <c r="F601" s="123"/>
      <c r="G601" s="129"/>
    </row>
    <row r="602" spans="1:7" ht="21" x14ac:dyDescent="0.4">
      <c r="A602" s="188" t="s">
        <v>328</v>
      </c>
      <c r="B602" s="122" t="s">
        <v>30</v>
      </c>
      <c r="C602" s="122"/>
      <c r="D602" s="121"/>
      <c r="E602" s="124"/>
      <c r="F602" s="123"/>
      <c r="G602" s="129"/>
    </row>
    <row r="603" spans="1:7" ht="21" x14ac:dyDescent="0.4">
      <c r="A603" s="125" t="s">
        <v>407</v>
      </c>
      <c r="B603" s="122">
        <v>2</v>
      </c>
      <c r="C603" s="122"/>
      <c r="D603" s="305"/>
      <c r="E603" s="124"/>
      <c r="F603" s="123"/>
      <c r="G603" s="129"/>
    </row>
    <row r="604" spans="1:7" ht="21" x14ac:dyDescent="0.4">
      <c r="A604" s="160" t="s">
        <v>448</v>
      </c>
      <c r="B604" s="122" t="str">
        <f>IF(D604=1, 2, IF(AND(D604&lt;1,D604&gt;0), 1, IF(D604=0,"0","NA")))</f>
        <v>NA</v>
      </c>
      <c r="C604" s="122"/>
      <c r="D604" s="411" t="str">
        <f>IFERROR(E604/F604,"N.A")</f>
        <v>N.A</v>
      </c>
      <c r="E604" s="124"/>
      <c r="F604" s="123"/>
      <c r="G604" s="129"/>
    </row>
    <row r="605" spans="1:7" s="258" customFormat="1" ht="21" x14ac:dyDescent="0.4">
      <c r="A605" s="454" t="s">
        <v>34</v>
      </c>
      <c r="B605" s="454"/>
      <c r="C605" s="455"/>
      <c r="D605" s="358">
        <f>SUM(B591:C604)</f>
        <v>20</v>
      </c>
      <c r="E605" s="108"/>
      <c r="F605" s="114"/>
      <c r="G605" s="114"/>
    </row>
    <row r="606" spans="1:7" s="258" customFormat="1" ht="21" x14ac:dyDescent="0.4">
      <c r="A606" s="454" t="s">
        <v>33</v>
      </c>
      <c r="B606" s="454"/>
      <c r="C606" s="454"/>
      <c r="D606" s="388">
        <f>D605/(COUNT(B591:C604)*2)</f>
        <v>0.90909090909090906</v>
      </c>
      <c r="E606" s="108"/>
      <c r="F606" s="114"/>
      <c r="G606" s="114"/>
    </row>
    <row r="607" spans="1:7" s="258" customFormat="1" ht="21" x14ac:dyDescent="0.4">
      <c r="A607" s="389"/>
      <c r="B607" s="390"/>
      <c r="C607" s="392"/>
      <c r="D607" s="393"/>
      <c r="E607" s="108"/>
      <c r="F607" s="114"/>
      <c r="G607" s="114"/>
    </row>
    <row r="608" spans="1:7" s="80" customFormat="1" ht="22.5" x14ac:dyDescent="0.45">
      <c r="A608" s="150" t="s">
        <v>37</v>
      </c>
      <c r="B608" s="151"/>
      <c r="C608" s="152"/>
      <c r="D608" s="153">
        <f>SUM(B578:C586,B591:C604)</f>
        <v>36</v>
      </c>
      <c r="E608" s="304"/>
      <c r="F608" s="304"/>
      <c r="G608" s="129"/>
    </row>
    <row r="609" spans="1:7" ht="22.5" x14ac:dyDescent="0.45">
      <c r="A609" s="456" t="s">
        <v>170</v>
      </c>
      <c r="B609" s="457"/>
      <c r="C609" s="458"/>
      <c r="D609" s="154">
        <f>D608/(COUNT(B578:C586,B591:C604)*2)</f>
        <v>0.94736842105263153</v>
      </c>
      <c r="E609" s="108"/>
      <c r="F609" s="114"/>
      <c r="G609" s="129"/>
    </row>
    <row r="610" spans="1:7" ht="21" x14ac:dyDescent="0.4">
      <c r="A610" s="155"/>
      <c r="B610" s="114"/>
      <c r="C610" s="135"/>
      <c r="G610" s="129"/>
    </row>
    <row r="611" spans="1:7" ht="19.5" customHeight="1" x14ac:dyDescent="0.45">
      <c r="A611" s="467" t="s">
        <v>8</v>
      </c>
      <c r="B611" s="467"/>
      <c r="C611" s="467"/>
      <c r="D611" s="467"/>
      <c r="E611" s="467"/>
      <c r="F611" s="467"/>
      <c r="G611" s="129"/>
    </row>
    <row r="612" spans="1:7" ht="22.5" x14ac:dyDescent="0.4">
      <c r="A612" s="156">
        <f>B11</f>
        <v>43518</v>
      </c>
      <c r="B612" s="114"/>
      <c r="C612" s="135"/>
      <c r="D612" s="137"/>
      <c r="E612" s="137"/>
      <c r="F612" s="137"/>
      <c r="G612" s="114"/>
    </row>
    <row r="613" spans="1:7" ht="21" x14ac:dyDescent="0.4">
      <c r="A613" s="448" t="s">
        <v>28</v>
      </c>
      <c r="B613" s="449" t="s">
        <v>29</v>
      </c>
      <c r="C613" s="449"/>
      <c r="D613" s="449" t="s">
        <v>42</v>
      </c>
      <c r="E613" s="450" t="s">
        <v>266</v>
      </c>
      <c r="F613" s="450" t="s">
        <v>302</v>
      </c>
      <c r="G613" s="114"/>
    </row>
    <row r="614" spans="1:7" ht="18.75" customHeight="1" x14ac:dyDescent="0.4">
      <c r="A614" s="448"/>
      <c r="B614" s="118" t="s">
        <v>32</v>
      </c>
      <c r="C614" s="118" t="s">
        <v>31</v>
      </c>
      <c r="D614" s="449"/>
      <c r="E614" s="450"/>
      <c r="F614" s="450"/>
      <c r="G614" s="129"/>
    </row>
    <row r="615" spans="1:7" s="80" customFormat="1" ht="18.75" customHeight="1" x14ac:dyDescent="0.4">
      <c r="A615" s="360"/>
      <c r="B615" s="361"/>
      <c r="C615" s="361"/>
      <c r="D615" s="361"/>
      <c r="E615" s="362"/>
      <c r="F615" s="362"/>
      <c r="G615" s="129"/>
    </row>
    <row r="616" spans="1:7" ht="24.75" x14ac:dyDescent="0.4">
      <c r="A616" s="363" t="s">
        <v>90</v>
      </c>
      <c r="B616" s="137"/>
      <c r="C616" s="465"/>
      <c r="D616" s="465"/>
      <c r="E616" s="465"/>
      <c r="F616" s="466"/>
      <c r="G616" s="114"/>
    </row>
    <row r="617" spans="1:7" ht="21" x14ac:dyDescent="0.4">
      <c r="A617" s="159" t="s">
        <v>89</v>
      </c>
      <c r="B617" s="122">
        <v>2</v>
      </c>
      <c r="C617" s="122"/>
      <c r="D617" s="123"/>
      <c r="E617" s="124"/>
      <c r="F617" s="123"/>
      <c r="G617" s="129"/>
    </row>
    <row r="618" spans="1:7" ht="21" x14ac:dyDescent="0.4">
      <c r="A618" s="159" t="s">
        <v>221</v>
      </c>
      <c r="B618" s="122">
        <v>2</v>
      </c>
      <c r="C618" s="122"/>
      <c r="D618" s="123"/>
      <c r="E618" s="124"/>
      <c r="F618" s="123"/>
      <c r="G618" s="129"/>
    </row>
    <row r="619" spans="1:7" ht="21" x14ac:dyDescent="0.4">
      <c r="A619" s="157" t="s">
        <v>25</v>
      </c>
      <c r="B619" s="122">
        <v>2</v>
      </c>
      <c r="C619" s="122"/>
      <c r="D619" s="123"/>
      <c r="E619" s="124"/>
      <c r="F619" s="123"/>
      <c r="G619" s="129"/>
    </row>
    <row r="620" spans="1:7" ht="21" x14ac:dyDescent="0.4">
      <c r="A620" s="164" t="s">
        <v>11</v>
      </c>
      <c r="B620" s="122">
        <v>2</v>
      </c>
      <c r="C620" s="122"/>
      <c r="D620" s="123"/>
      <c r="E620" s="124"/>
      <c r="F620" s="123"/>
      <c r="G620" s="129"/>
    </row>
    <row r="621" spans="1:7" ht="22.5" x14ac:dyDescent="0.45">
      <c r="A621" s="226" t="s">
        <v>50</v>
      </c>
      <c r="B621" s="122">
        <v>2</v>
      </c>
      <c r="C621" s="143" t="str">
        <f>IF(B621=0, -10, IF(B621=1, -5, "0"))</f>
        <v>0</v>
      </c>
      <c r="D621" s="128"/>
      <c r="E621" s="124"/>
      <c r="F621" s="123"/>
      <c r="G621" s="129"/>
    </row>
    <row r="622" spans="1:7" ht="21" x14ac:dyDescent="0.4">
      <c r="A622" s="164" t="s">
        <v>113</v>
      </c>
      <c r="B622" s="122">
        <v>2</v>
      </c>
      <c r="C622" s="165"/>
      <c r="D622" s="128"/>
      <c r="E622" s="124"/>
      <c r="F622" s="123"/>
      <c r="G622" s="129"/>
    </row>
    <row r="623" spans="1:7" ht="21" x14ac:dyDescent="0.4">
      <c r="A623" s="164" t="s">
        <v>203</v>
      </c>
      <c r="B623" s="122">
        <v>2</v>
      </c>
      <c r="C623" s="122"/>
      <c r="D623" s="121"/>
      <c r="E623" s="124"/>
      <c r="F623" s="123"/>
      <c r="G623" s="129"/>
    </row>
    <row r="624" spans="1:7" ht="22.5" customHeight="1" x14ac:dyDescent="0.4">
      <c r="A624" s="290" t="s">
        <v>397</v>
      </c>
      <c r="B624" s="122">
        <v>2</v>
      </c>
      <c r="C624" s="142" t="str">
        <f>IF(B624=0, -2, "0")</f>
        <v>0</v>
      </c>
      <c r="D624" s="305"/>
      <c r="E624" s="124"/>
      <c r="F624" s="123"/>
      <c r="G624" s="129"/>
    </row>
    <row r="625" spans="1:7" ht="45" x14ac:dyDescent="0.4">
      <c r="A625" s="244" t="s">
        <v>458</v>
      </c>
      <c r="B625" s="122">
        <v>2</v>
      </c>
      <c r="C625" s="143" t="str">
        <f>IF(B625=0, -10, "0")</f>
        <v>0</v>
      </c>
      <c r="D625" s="123"/>
      <c r="E625" s="124"/>
      <c r="F625" s="123"/>
      <c r="G625" s="129"/>
    </row>
    <row r="626" spans="1:7" ht="21" x14ac:dyDescent="0.4">
      <c r="A626" s="454" t="s">
        <v>34</v>
      </c>
      <c r="B626" s="454"/>
      <c r="C626" s="454"/>
      <c r="D626" s="358">
        <f>SUM(B617:C625)</f>
        <v>18</v>
      </c>
      <c r="E626" s="491"/>
      <c r="F626" s="470"/>
      <c r="G626" s="129"/>
    </row>
    <row r="627" spans="1:7" ht="21" x14ac:dyDescent="0.4">
      <c r="A627" s="454" t="s">
        <v>33</v>
      </c>
      <c r="B627" s="454"/>
      <c r="C627" s="454"/>
      <c r="D627" s="388">
        <f>D626/(COUNT(B617:C625)*2)</f>
        <v>1</v>
      </c>
      <c r="E627" s="492"/>
      <c r="F627" s="493"/>
      <c r="G627" s="129"/>
    </row>
    <row r="628" spans="1:7" ht="21" x14ac:dyDescent="0.4">
      <c r="A628" s="325"/>
      <c r="B628" s="135"/>
      <c r="C628" s="490"/>
      <c r="D628" s="490"/>
      <c r="E628" s="490"/>
      <c r="F628" s="490"/>
      <c r="G628" s="129"/>
    </row>
    <row r="629" spans="1:7" ht="18.75" customHeight="1" x14ac:dyDescent="0.4">
      <c r="A629" s="363" t="s">
        <v>23</v>
      </c>
      <c r="B629" s="137"/>
      <c r="C629" s="120"/>
      <c r="D629" s="120"/>
      <c r="E629" s="120"/>
      <c r="F629" s="120"/>
      <c r="G629" s="129"/>
    </row>
    <row r="630" spans="1:7" ht="21" x14ac:dyDescent="0.4">
      <c r="A630" s="138" t="s">
        <v>83</v>
      </c>
      <c r="B630" s="122">
        <v>2</v>
      </c>
      <c r="C630" s="122"/>
      <c r="D630" s="193"/>
      <c r="E630" s="124"/>
      <c r="F630" s="123"/>
      <c r="G630" s="129"/>
    </row>
    <row r="631" spans="1:7" ht="24.75" customHeight="1" x14ac:dyDescent="0.45">
      <c r="A631" s="226" t="s">
        <v>50</v>
      </c>
      <c r="B631" s="122">
        <v>2</v>
      </c>
      <c r="C631" s="143" t="str">
        <f>IF(B631=0, -10, IF(B631=1, -5, "0"))</f>
        <v>0</v>
      </c>
      <c r="D631" s="245"/>
      <c r="E631" s="124"/>
      <c r="F631" s="123"/>
      <c r="G631" s="129"/>
    </row>
    <row r="632" spans="1:7" ht="21" x14ac:dyDescent="0.4">
      <c r="A632" s="138" t="s">
        <v>186</v>
      </c>
      <c r="B632" s="122">
        <v>2</v>
      </c>
      <c r="C632" s="122"/>
      <c r="D632" s="212"/>
      <c r="E632" s="124"/>
      <c r="F632" s="123"/>
      <c r="G632" s="114"/>
    </row>
    <row r="633" spans="1:7" ht="21" x14ac:dyDescent="0.4">
      <c r="A633" s="138" t="s">
        <v>12</v>
      </c>
      <c r="B633" s="122">
        <v>2</v>
      </c>
      <c r="C633" s="122"/>
      <c r="D633" s="128"/>
      <c r="E633" s="124"/>
      <c r="F633" s="123"/>
      <c r="G633" s="114"/>
    </row>
    <row r="634" spans="1:7" s="258" customFormat="1" ht="21" x14ac:dyDescent="0.4">
      <c r="A634" s="160" t="s">
        <v>91</v>
      </c>
      <c r="B634" s="122">
        <v>2</v>
      </c>
      <c r="C634" s="122"/>
      <c r="D634" s="265"/>
      <c r="E634" s="124"/>
      <c r="F634" s="123"/>
      <c r="G634" s="114"/>
    </row>
    <row r="635" spans="1:7" ht="21" x14ac:dyDescent="0.4">
      <c r="A635" s="203" t="s">
        <v>420</v>
      </c>
      <c r="B635" s="122">
        <v>2</v>
      </c>
      <c r="C635" s="143"/>
      <c r="D635" s="265"/>
      <c r="E635" s="124"/>
      <c r="F635" s="123"/>
      <c r="G635" s="114"/>
    </row>
    <row r="636" spans="1:7" ht="22.5" customHeight="1" x14ac:dyDescent="0.4">
      <c r="A636" s="203" t="s">
        <v>419</v>
      </c>
      <c r="B636" s="122">
        <v>2</v>
      </c>
      <c r="C636" s="143"/>
      <c r="D636" s="265"/>
      <c r="E636" s="124"/>
      <c r="F636" s="123"/>
      <c r="G636" s="114"/>
    </row>
    <row r="637" spans="1:7" ht="21" customHeight="1" x14ac:dyDescent="0.4">
      <c r="A637" s="121" t="s">
        <v>132</v>
      </c>
      <c r="B637" s="122">
        <v>2</v>
      </c>
      <c r="C637" s="126"/>
      <c r="D637" s="324"/>
      <c r="E637" s="124"/>
      <c r="F637" s="123"/>
      <c r="G637" s="114"/>
    </row>
    <row r="638" spans="1:7" ht="22.5" x14ac:dyDescent="0.4">
      <c r="A638" s="462" t="s">
        <v>34</v>
      </c>
      <c r="B638" s="463"/>
      <c r="C638" s="464"/>
      <c r="D638" s="247">
        <f>SUM(B630:C637)</f>
        <v>16</v>
      </c>
      <c r="E638" s="326"/>
      <c r="F638" s="326"/>
      <c r="G638" s="323"/>
    </row>
    <row r="639" spans="1:7" ht="22.5" x14ac:dyDescent="0.4">
      <c r="A639" s="130" t="s">
        <v>33</v>
      </c>
      <c r="B639" s="131"/>
      <c r="C639" s="131"/>
      <c r="D639" s="133">
        <f>D638/(COUNT(B630:C637)*2)</f>
        <v>1</v>
      </c>
      <c r="E639" s="326"/>
      <c r="F639" s="326"/>
      <c r="G639" s="114"/>
    </row>
    <row r="640" spans="1:7" ht="27" customHeight="1" x14ac:dyDescent="0.4">
      <c r="A640" s="246"/>
      <c r="B640" s="246"/>
      <c r="C640" s="246"/>
      <c r="D640" s="323"/>
      <c r="E640" s="323"/>
      <c r="F640" s="323"/>
      <c r="G640" s="114"/>
    </row>
    <row r="641" spans="1:16382" ht="24.75" x14ac:dyDescent="0.4">
      <c r="A641" s="363" t="s">
        <v>96</v>
      </c>
      <c r="B641" s="137"/>
      <c r="C641" s="465"/>
      <c r="D641" s="465"/>
      <c r="E641" s="465"/>
      <c r="F641" s="466"/>
      <c r="G641" s="114"/>
    </row>
    <row r="642" spans="1:16382" s="6" customFormat="1" ht="20.25" customHeight="1" x14ac:dyDescent="0.4">
      <c r="A642" s="138" t="s">
        <v>83</v>
      </c>
      <c r="B642" s="122">
        <v>2</v>
      </c>
      <c r="C642" s="122"/>
      <c r="D642" s="128"/>
      <c r="E642" s="127"/>
      <c r="F642" s="123"/>
      <c r="G642" s="248"/>
      <c r="H642" s="41"/>
      <c r="I642" s="41"/>
      <c r="J642" s="41"/>
      <c r="K642" s="41"/>
      <c r="L642" s="41"/>
      <c r="M642" s="41"/>
      <c r="N642" s="41"/>
      <c r="O642" s="41"/>
      <c r="P642" s="41"/>
      <c r="Q642" s="41"/>
      <c r="R642" s="41"/>
      <c r="S642" s="41"/>
      <c r="T642" s="41"/>
      <c r="U642" s="41"/>
      <c r="V642" s="41"/>
      <c r="W642" s="41"/>
      <c r="X642" s="41"/>
      <c r="Y642" s="41"/>
      <c r="Z642" s="41"/>
      <c r="AA642" s="41"/>
      <c r="AB642" s="41"/>
      <c r="AC642" s="41"/>
      <c r="AD642" s="41"/>
      <c r="AE642" s="41"/>
      <c r="AF642" s="41"/>
      <c r="AG642" s="41"/>
      <c r="AH642" s="41"/>
      <c r="AI642" s="41"/>
      <c r="AJ642" s="41"/>
      <c r="AK642" s="41"/>
      <c r="AL642" s="41"/>
      <c r="AM642" s="41"/>
      <c r="AN642" s="41"/>
      <c r="AO642" s="41"/>
      <c r="AP642" s="41"/>
      <c r="AQ642" s="41"/>
      <c r="AR642" s="41"/>
      <c r="AS642" s="41"/>
      <c r="AT642" s="41"/>
      <c r="AU642" s="41"/>
      <c r="AV642" s="41"/>
      <c r="AW642" s="41"/>
      <c r="AX642" s="41"/>
      <c r="AY642" s="41"/>
      <c r="AZ642" s="41"/>
      <c r="BA642" s="41"/>
      <c r="BB642" s="41"/>
      <c r="BC642" s="41"/>
      <c r="BD642" s="41"/>
      <c r="BE642" s="41"/>
      <c r="BF642" s="41"/>
      <c r="BG642" s="41"/>
      <c r="BH642" s="41"/>
      <c r="BI642" s="41"/>
      <c r="BJ642" s="41"/>
      <c r="BK642" s="41"/>
      <c r="BL642" s="41"/>
      <c r="BM642" s="41"/>
      <c r="BN642" s="41"/>
      <c r="BO642" s="41"/>
      <c r="BP642" s="41"/>
      <c r="BQ642" s="41"/>
      <c r="BR642" s="41"/>
      <c r="BS642" s="41"/>
      <c r="BT642" s="41"/>
      <c r="BU642" s="41"/>
      <c r="BV642" s="41"/>
      <c r="BW642" s="41"/>
      <c r="BX642" s="41"/>
      <c r="BY642" s="41"/>
      <c r="BZ642" s="41"/>
      <c r="CA642" s="41"/>
      <c r="CB642" s="41"/>
      <c r="CC642" s="41"/>
      <c r="CD642" s="41"/>
      <c r="CE642" s="41"/>
      <c r="CF642" s="41"/>
      <c r="CG642" s="41"/>
      <c r="CH642" s="41"/>
      <c r="CI642" s="41"/>
      <c r="CJ642" s="41"/>
      <c r="CK642" s="41"/>
      <c r="CL642" s="41"/>
      <c r="CM642" s="41"/>
      <c r="CN642" s="41"/>
      <c r="CO642" s="41"/>
      <c r="CP642" s="41"/>
      <c r="CQ642" s="41"/>
      <c r="CR642" s="41"/>
      <c r="CS642" s="41"/>
      <c r="CT642" s="41"/>
      <c r="CU642" s="41"/>
      <c r="CV642" s="41"/>
      <c r="CW642" s="41"/>
      <c r="CX642" s="41"/>
      <c r="CY642" s="41"/>
      <c r="CZ642" s="41"/>
      <c r="DA642" s="41"/>
      <c r="DB642" s="41"/>
      <c r="DC642" s="41"/>
      <c r="DD642" s="41"/>
      <c r="DE642" s="41"/>
      <c r="DF642" s="41"/>
      <c r="DG642" s="41"/>
      <c r="DH642" s="41"/>
      <c r="DI642" s="41"/>
      <c r="DJ642" s="41"/>
      <c r="DK642" s="41"/>
      <c r="DL642" s="41"/>
      <c r="DM642" s="41"/>
      <c r="DN642" s="41"/>
      <c r="DO642" s="41"/>
      <c r="DP642" s="41"/>
      <c r="DQ642" s="41"/>
      <c r="DR642" s="41"/>
      <c r="DS642" s="41"/>
      <c r="DT642" s="41"/>
      <c r="DU642" s="41"/>
      <c r="DV642" s="41"/>
      <c r="DW642" s="41"/>
      <c r="DX642" s="41"/>
      <c r="DY642" s="41"/>
      <c r="DZ642" s="41"/>
      <c r="EA642" s="41"/>
      <c r="EB642" s="41"/>
      <c r="EC642" s="41"/>
      <c r="ED642" s="41"/>
      <c r="EE642" s="41"/>
      <c r="EF642" s="41"/>
      <c r="EG642" s="41"/>
      <c r="EH642" s="41"/>
      <c r="EI642" s="41"/>
      <c r="EJ642" s="41"/>
      <c r="EK642" s="41"/>
      <c r="EL642" s="41"/>
      <c r="EM642" s="41"/>
      <c r="EN642" s="41"/>
      <c r="EO642" s="41"/>
      <c r="EP642" s="41"/>
      <c r="EQ642" s="41"/>
      <c r="ER642" s="41"/>
      <c r="ES642" s="41"/>
      <c r="ET642" s="41"/>
      <c r="EU642" s="41"/>
      <c r="EV642" s="41"/>
      <c r="EW642" s="41"/>
      <c r="EX642" s="41"/>
      <c r="EY642" s="41"/>
      <c r="EZ642" s="41"/>
      <c r="FA642" s="41"/>
      <c r="FB642" s="41"/>
      <c r="FC642" s="41"/>
      <c r="FD642" s="41"/>
      <c r="FE642" s="41"/>
      <c r="FF642" s="41"/>
      <c r="FG642" s="41"/>
      <c r="FH642" s="41"/>
      <c r="FI642" s="41"/>
      <c r="FJ642" s="41"/>
      <c r="FK642" s="41"/>
      <c r="FL642" s="41"/>
      <c r="FM642" s="41"/>
      <c r="FN642" s="41"/>
      <c r="FO642" s="41"/>
      <c r="FP642" s="41"/>
      <c r="FQ642" s="41"/>
      <c r="FR642" s="41"/>
      <c r="FS642" s="41"/>
      <c r="FT642" s="41"/>
      <c r="FU642" s="41"/>
      <c r="FV642" s="41"/>
      <c r="FW642" s="41"/>
      <c r="FX642" s="41"/>
      <c r="FY642" s="41"/>
      <c r="FZ642" s="41"/>
      <c r="GA642" s="41"/>
      <c r="GB642" s="41"/>
      <c r="GC642" s="41"/>
      <c r="GD642" s="41"/>
      <c r="GE642" s="41"/>
      <c r="GF642" s="41"/>
      <c r="GG642" s="41"/>
      <c r="GH642" s="41"/>
      <c r="GI642" s="41"/>
      <c r="GJ642" s="41"/>
      <c r="GK642" s="41"/>
      <c r="GL642" s="41"/>
      <c r="GM642" s="41"/>
      <c r="GN642" s="41"/>
      <c r="GO642" s="41"/>
      <c r="GP642" s="41"/>
      <c r="GQ642" s="41"/>
      <c r="GR642" s="41"/>
      <c r="GS642" s="41"/>
      <c r="GT642" s="41"/>
      <c r="GU642" s="41"/>
      <c r="GV642" s="41"/>
      <c r="GW642" s="41"/>
      <c r="GX642" s="41"/>
      <c r="GY642" s="41"/>
      <c r="GZ642" s="41"/>
      <c r="HA642" s="41"/>
      <c r="HB642" s="41"/>
      <c r="HC642" s="41"/>
      <c r="HD642" s="41"/>
      <c r="HE642" s="41"/>
      <c r="HF642" s="41"/>
      <c r="HG642" s="41"/>
      <c r="HH642" s="41"/>
      <c r="HI642" s="41"/>
      <c r="HJ642" s="41"/>
      <c r="HK642" s="41"/>
      <c r="HL642" s="41"/>
      <c r="HM642" s="41"/>
      <c r="HN642" s="41"/>
      <c r="HO642" s="41"/>
      <c r="HP642" s="41"/>
      <c r="HQ642" s="41"/>
      <c r="HR642" s="41"/>
      <c r="HS642" s="41"/>
      <c r="HT642" s="41"/>
      <c r="HU642" s="41"/>
      <c r="HV642" s="41"/>
      <c r="HW642" s="41"/>
      <c r="HX642" s="41"/>
      <c r="HY642" s="41"/>
      <c r="HZ642" s="41"/>
      <c r="IA642" s="41"/>
      <c r="IB642" s="41"/>
      <c r="IC642" s="41"/>
      <c r="ID642" s="41"/>
      <c r="IE642" s="41"/>
      <c r="IF642" s="41"/>
      <c r="IG642" s="41"/>
      <c r="IH642" s="41"/>
      <c r="II642" s="41"/>
      <c r="IJ642" s="41"/>
      <c r="IK642" s="41"/>
      <c r="IL642" s="41"/>
      <c r="IM642" s="41"/>
      <c r="IN642" s="41"/>
      <c r="IO642" s="41"/>
      <c r="IP642" s="41"/>
      <c r="IQ642" s="41"/>
      <c r="IR642" s="41"/>
      <c r="IS642" s="41"/>
      <c r="IT642" s="41"/>
      <c r="IU642" s="41"/>
      <c r="IV642" s="41"/>
      <c r="IW642" s="41"/>
      <c r="IX642" s="41"/>
      <c r="IY642" s="41"/>
      <c r="IZ642" s="41"/>
      <c r="JA642" s="41"/>
      <c r="JB642" s="41"/>
      <c r="JC642" s="41"/>
      <c r="JD642" s="41"/>
      <c r="JE642" s="41"/>
      <c r="JF642" s="41"/>
      <c r="JG642" s="41"/>
      <c r="JH642" s="41"/>
      <c r="JI642" s="41"/>
      <c r="JJ642" s="41"/>
      <c r="JK642" s="41"/>
      <c r="JL642" s="41"/>
      <c r="JM642" s="41"/>
      <c r="JN642" s="41"/>
      <c r="JO642" s="41"/>
      <c r="JP642" s="41"/>
      <c r="JQ642" s="41"/>
      <c r="JR642" s="41"/>
      <c r="JS642" s="41"/>
      <c r="JT642" s="41"/>
      <c r="JU642" s="41"/>
      <c r="JV642" s="41"/>
      <c r="JW642" s="41"/>
      <c r="JX642" s="41"/>
      <c r="JY642" s="41"/>
      <c r="JZ642" s="41"/>
      <c r="KA642" s="41"/>
      <c r="KB642" s="41"/>
      <c r="KC642" s="41"/>
      <c r="KD642" s="41"/>
      <c r="KE642" s="41"/>
      <c r="KF642" s="41"/>
      <c r="KG642" s="41"/>
      <c r="KH642" s="41"/>
      <c r="KI642" s="41"/>
      <c r="KJ642" s="41"/>
      <c r="KK642" s="41"/>
      <c r="KL642" s="41"/>
      <c r="KM642" s="41"/>
      <c r="KN642" s="41"/>
      <c r="KO642" s="41"/>
      <c r="KP642" s="41"/>
      <c r="KQ642" s="41"/>
      <c r="KR642" s="41"/>
      <c r="KS642" s="41"/>
      <c r="KT642" s="41"/>
      <c r="KU642" s="41"/>
      <c r="KV642" s="41"/>
      <c r="KW642" s="41"/>
      <c r="KX642" s="41"/>
      <c r="KY642" s="41"/>
      <c r="KZ642" s="41"/>
      <c r="LA642" s="41"/>
      <c r="LB642" s="41"/>
      <c r="LC642" s="41"/>
      <c r="LD642" s="41"/>
      <c r="LE642" s="41"/>
      <c r="LF642" s="41"/>
      <c r="LG642" s="41"/>
      <c r="LH642" s="41"/>
      <c r="LI642" s="41"/>
      <c r="LJ642" s="41"/>
      <c r="LK642" s="41"/>
      <c r="LL642" s="41"/>
      <c r="LM642" s="41"/>
      <c r="LN642" s="41"/>
      <c r="LO642" s="41"/>
      <c r="LP642" s="41"/>
      <c r="LQ642" s="41"/>
      <c r="LR642" s="41"/>
      <c r="LS642" s="41"/>
      <c r="LT642" s="41"/>
      <c r="LU642" s="41"/>
      <c r="LV642" s="41"/>
      <c r="LW642" s="41"/>
      <c r="LX642" s="41"/>
      <c r="LY642" s="41"/>
      <c r="LZ642" s="41"/>
      <c r="MA642" s="41"/>
      <c r="MB642" s="41"/>
      <c r="MC642" s="41"/>
      <c r="MD642" s="41"/>
      <c r="ME642" s="41"/>
      <c r="MF642" s="41"/>
      <c r="MG642" s="41"/>
      <c r="MH642" s="41"/>
      <c r="MI642" s="41"/>
      <c r="MJ642" s="41"/>
      <c r="MK642" s="41"/>
      <c r="ML642" s="41"/>
      <c r="MM642" s="41"/>
      <c r="MN642" s="41"/>
      <c r="MO642" s="41"/>
      <c r="MP642" s="41"/>
      <c r="MQ642" s="41"/>
      <c r="MR642" s="41"/>
      <c r="MS642" s="41"/>
      <c r="MT642" s="41"/>
      <c r="MU642" s="41"/>
      <c r="MV642" s="41"/>
      <c r="MW642" s="41"/>
      <c r="MX642" s="41"/>
      <c r="MY642" s="41"/>
      <c r="MZ642" s="41"/>
      <c r="NA642" s="41"/>
      <c r="NB642" s="41"/>
      <c r="NC642" s="41"/>
      <c r="ND642" s="41"/>
      <c r="NE642" s="41"/>
      <c r="NF642" s="41"/>
      <c r="NG642" s="41"/>
      <c r="NH642" s="41"/>
      <c r="NI642" s="41"/>
      <c r="NJ642" s="41"/>
      <c r="NK642" s="41"/>
      <c r="NL642" s="41"/>
      <c r="NM642" s="41"/>
      <c r="NN642" s="41"/>
      <c r="NO642" s="41"/>
      <c r="NP642" s="41"/>
      <c r="NQ642" s="41"/>
      <c r="NR642" s="41"/>
      <c r="NS642" s="41"/>
      <c r="NT642" s="41"/>
      <c r="NU642" s="41"/>
      <c r="NV642" s="41"/>
      <c r="NW642" s="41"/>
      <c r="NX642" s="41"/>
      <c r="NY642" s="41"/>
      <c r="NZ642" s="41"/>
      <c r="OA642" s="41"/>
      <c r="OB642" s="41"/>
      <c r="OC642" s="41"/>
      <c r="OD642" s="41"/>
      <c r="OE642" s="41"/>
      <c r="OF642" s="41"/>
      <c r="OG642" s="41"/>
      <c r="OH642" s="41"/>
      <c r="OI642" s="41"/>
      <c r="OJ642" s="41"/>
      <c r="OK642" s="41"/>
      <c r="OL642" s="41"/>
      <c r="OM642" s="41"/>
      <c r="ON642" s="41"/>
      <c r="OO642" s="41"/>
      <c r="OP642" s="41"/>
      <c r="OQ642" s="41"/>
      <c r="OR642" s="41"/>
      <c r="OS642" s="41"/>
      <c r="OT642" s="41"/>
      <c r="OU642" s="41"/>
      <c r="OV642" s="41"/>
      <c r="OW642" s="41"/>
      <c r="OX642" s="41"/>
      <c r="OY642" s="41"/>
      <c r="OZ642" s="41"/>
      <c r="PA642" s="41"/>
      <c r="PB642" s="41"/>
      <c r="PC642" s="41"/>
      <c r="PD642" s="41"/>
      <c r="PE642" s="41"/>
      <c r="PF642" s="41"/>
      <c r="PG642" s="41"/>
      <c r="PH642" s="41"/>
      <c r="PI642" s="41"/>
      <c r="PJ642" s="41"/>
      <c r="PK642" s="41"/>
      <c r="PL642" s="41"/>
      <c r="PM642" s="41"/>
      <c r="PN642" s="41"/>
      <c r="PO642" s="41"/>
      <c r="PP642" s="41"/>
      <c r="PQ642" s="41"/>
      <c r="PR642" s="41"/>
      <c r="PS642" s="41"/>
      <c r="PT642" s="41"/>
      <c r="PU642" s="41"/>
      <c r="PV642" s="41"/>
      <c r="PW642" s="41"/>
      <c r="PX642" s="41"/>
      <c r="PY642" s="41"/>
      <c r="PZ642" s="41"/>
      <c r="QA642" s="41"/>
      <c r="QB642" s="41"/>
      <c r="QC642" s="41"/>
      <c r="QD642" s="41"/>
      <c r="QE642" s="41"/>
      <c r="QF642" s="41"/>
      <c r="QG642" s="41"/>
      <c r="QH642" s="41"/>
      <c r="QI642" s="41"/>
      <c r="QJ642" s="41"/>
      <c r="QK642" s="41"/>
      <c r="QL642" s="41"/>
      <c r="QM642" s="41"/>
      <c r="QN642" s="41"/>
      <c r="QO642" s="41"/>
      <c r="QP642" s="41"/>
      <c r="QQ642" s="41"/>
      <c r="QR642" s="41"/>
      <c r="QS642" s="41"/>
      <c r="QT642" s="41"/>
      <c r="QU642" s="41"/>
      <c r="QV642" s="41"/>
      <c r="QW642" s="41"/>
      <c r="QX642" s="41"/>
      <c r="QY642" s="41"/>
      <c r="QZ642" s="41"/>
      <c r="RA642" s="41"/>
      <c r="RB642" s="41"/>
      <c r="RC642" s="41"/>
      <c r="RD642" s="41"/>
      <c r="RE642" s="41"/>
      <c r="RF642" s="41"/>
      <c r="RG642" s="41"/>
      <c r="RH642" s="41"/>
      <c r="RI642" s="41"/>
      <c r="RJ642" s="41"/>
      <c r="RK642" s="41"/>
      <c r="RL642" s="41"/>
      <c r="RM642" s="41"/>
      <c r="RN642" s="41"/>
      <c r="RO642" s="41"/>
      <c r="RP642" s="41"/>
      <c r="RQ642" s="41"/>
      <c r="RR642" s="41"/>
      <c r="RS642" s="41"/>
      <c r="RT642" s="41"/>
      <c r="RU642" s="41"/>
      <c r="RV642" s="41"/>
      <c r="RW642" s="41"/>
      <c r="RX642" s="41"/>
      <c r="RY642" s="41"/>
      <c r="RZ642" s="41"/>
      <c r="SA642" s="41"/>
      <c r="SB642" s="41"/>
      <c r="SC642" s="41"/>
      <c r="SD642" s="41"/>
      <c r="SE642" s="41"/>
      <c r="SF642" s="41"/>
      <c r="SG642" s="41"/>
      <c r="SH642" s="41"/>
      <c r="SI642" s="41"/>
      <c r="SJ642" s="41"/>
      <c r="SK642" s="41"/>
      <c r="SL642" s="41"/>
      <c r="SM642" s="41"/>
      <c r="SN642" s="41"/>
      <c r="SO642" s="41"/>
      <c r="SP642" s="41"/>
      <c r="SQ642" s="41"/>
      <c r="SR642" s="41"/>
      <c r="SS642" s="41"/>
      <c r="ST642" s="41"/>
      <c r="SU642" s="41"/>
      <c r="SV642" s="41"/>
      <c r="SW642" s="41"/>
      <c r="SX642" s="41"/>
      <c r="SY642" s="41"/>
      <c r="SZ642" s="41"/>
      <c r="TA642" s="41"/>
      <c r="TB642" s="41"/>
      <c r="TC642" s="41"/>
      <c r="TD642" s="41"/>
      <c r="TE642" s="41"/>
      <c r="TF642" s="41"/>
      <c r="TG642" s="41"/>
      <c r="TH642" s="41"/>
      <c r="TI642" s="41"/>
      <c r="TJ642" s="41"/>
      <c r="TK642" s="41"/>
      <c r="TL642" s="41"/>
      <c r="TM642" s="41"/>
      <c r="TN642" s="41"/>
      <c r="TO642" s="41"/>
      <c r="TP642" s="41"/>
      <c r="TQ642" s="41"/>
      <c r="TR642" s="41"/>
      <c r="TS642" s="41"/>
      <c r="TT642" s="41"/>
      <c r="TU642" s="41"/>
      <c r="TV642" s="41"/>
      <c r="TW642" s="41"/>
      <c r="TX642" s="41"/>
      <c r="TY642" s="41"/>
      <c r="TZ642" s="41"/>
      <c r="UA642" s="41"/>
      <c r="UB642" s="41"/>
      <c r="UC642" s="41"/>
      <c r="UD642" s="41"/>
      <c r="UE642" s="41"/>
      <c r="UF642" s="41"/>
      <c r="UG642" s="41"/>
      <c r="UH642" s="41"/>
      <c r="UI642" s="41"/>
      <c r="UJ642" s="41"/>
      <c r="UK642" s="41"/>
      <c r="UL642" s="41"/>
      <c r="UM642" s="41"/>
      <c r="UN642" s="41"/>
      <c r="UO642" s="41"/>
      <c r="UP642" s="41"/>
      <c r="UQ642" s="41"/>
      <c r="UR642" s="41"/>
      <c r="US642" s="41"/>
      <c r="UT642" s="41"/>
      <c r="UU642" s="41"/>
      <c r="UV642" s="41"/>
      <c r="UW642" s="41"/>
      <c r="UX642" s="41"/>
      <c r="UY642" s="41"/>
      <c r="UZ642" s="41"/>
      <c r="VA642" s="41"/>
      <c r="VB642" s="41"/>
      <c r="VC642" s="41"/>
      <c r="VD642" s="41"/>
      <c r="VE642" s="41"/>
      <c r="VF642" s="41"/>
      <c r="VG642" s="41"/>
      <c r="VH642" s="41"/>
      <c r="VI642" s="41"/>
      <c r="VJ642" s="41"/>
      <c r="VK642" s="41"/>
      <c r="VL642" s="41"/>
      <c r="VM642" s="41"/>
      <c r="VN642" s="41"/>
      <c r="VO642" s="41"/>
      <c r="VP642" s="41"/>
      <c r="VQ642" s="41"/>
      <c r="VR642" s="41"/>
      <c r="VS642" s="41"/>
      <c r="VT642" s="41"/>
      <c r="VU642" s="41"/>
      <c r="VV642" s="41"/>
      <c r="VW642" s="41"/>
      <c r="VX642" s="41"/>
      <c r="VY642" s="41"/>
      <c r="VZ642" s="41"/>
      <c r="WA642" s="41"/>
      <c r="WB642" s="41"/>
      <c r="WC642" s="41"/>
      <c r="WD642" s="41"/>
      <c r="WE642" s="41"/>
      <c r="WF642" s="41"/>
      <c r="WG642" s="41"/>
      <c r="WH642" s="41"/>
      <c r="WI642" s="41"/>
      <c r="WJ642" s="41"/>
      <c r="WK642" s="41"/>
      <c r="WL642" s="41"/>
      <c r="WM642" s="41"/>
      <c r="WN642" s="41"/>
      <c r="WO642" s="41"/>
      <c r="WP642" s="41"/>
      <c r="WQ642" s="41"/>
      <c r="WR642" s="41"/>
      <c r="WS642" s="41"/>
      <c r="WT642" s="41"/>
      <c r="WU642" s="41"/>
      <c r="WV642" s="41"/>
      <c r="WW642" s="41"/>
      <c r="WX642" s="41"/>
      <c r="WY642" s="41"/>
      <c r="WZ642" s="41"/>
      <c r="XA642" s="41"/>
      <c r="XB642" s="41"/>
      <c r="XC642" s="41"/>
      <c r="XD642" s="41"/>
      <c r="XE642" s="41"/>
      <c r="XF642" s="41"/>
      <c r="XG642" s="41"/>
      <c r="XH642" s="41"/>
      <c r="XI642" s="41"/>
      <c r="XJ642" s="41"/>
      <c r="XK642" s="41"/>
      <c r="XL642" s="41"/>
      <c r="XM642" s="41"/>
      <c r="XN642" s="41"/>
      <c r="XO642" s="41"/>
      <c r="XP642" s="41"/>
      <c r="XQ642" s="41"/>
      <c r="XR642" s="41"/>
      <c r="XS642" s="41"/>
      <c r="XT642" s="41"/>
      <c r="XU642" s="41"/>
      <c r="XV642" s="41"/>
      <c r="XW642" s="41"/>
      <c r="XX642" s="41"/>
      <c r="XY642" s="41"/>
      <c r="XZ642" s="41"/>
      <c r="YA642" s="41"/>
      <c r="YB642" s="41"/>
      <c r="YC642" s="41"/>
      <c r="YD642" s="41"/>
      <c r="YE642" s="41"/>
      <c r="YF642" s="41"/>
      <c r="YG642" s="41"/>
      <c r="YH642" s="41"/>
      <c r="YI642" s="41"/>
      <c r="YJ642" s="41"/>
      <c r="YK642" s="41"/>
      <c r="YL642" s="41"/>
      <c r="YM642" s="41"/>
      <c r="YN642" s="41"/>
      <c r="YO642" s="41"/>
      <c r="YP642" s="41"/>
      <c r="YQ642" s="41"/>
      <c r="YR642" s="41"/>
      <c r="YS642" s="41"/>
      <c r="YT642" s="41"/>
      <c r="YU642" s="41"/>
      <c r="YV642" s="41"/>
      <c r="YW642" s="41"/>
      <c r="YX642" s="41"/>
      <c r="YY642" s="41"/>
      <c r="YZ642" s="41"/>
      <c r="ZA642" s="41"/>
      <c r="ZB642" s="41"/>
      <c r="ZC642" s="41"/>
      <c r="ZD642" s="41"/>
      <c r="ZE642" s="41"/>
      <c r="ZF642" s="41"/>
      <c r="ZG642" s="41"/>
      <c r="ZH642" s="41"/>
      <c r="ZI642" s="41"/>
      <c r="ZJ642" s="41"/>
      <c r="ZK642" s="41"/>
      <c r="ZL642" s="41"/>
      <c r="ZM642" s="41"/>
      <c r="ZN642" s="41"/>
      <c r="ZO642" s="41"/>
      <c r="ZP642" s="41"/>
      <c r="ZQ642" s="41"/>
      <c r="ZR642" s="41"/>
      <c r="ZS642" s="41"/>
      <c r="ZT642" s="41"/>
      <c r="ZU642" s="41"/>
      <c r="ZV642" s="41"/>
      <c r="ZW642" s="41"/>
      <c r="ZX642" s="41"/>
      <c r="ZY642" s="41"/>
      <c r="ZZ642" s="41"/>
      <c r="AAA642" s="41"/>
      <c r="AAB642" s="41"/>
      <c r="AAC642" s="41"/>
      <c r="AAD642" s="41"/>
      <c r="AAE642" s="41"/>
      <c r="AAF642" s="41"/>
      <c r="AAG642" s="41"/>
      <c r="AAH642" s="41"/>
      <c r="AAI642" s="41"/>
      <c r="AAJ642" s="41"/>
      <c r="AAK642" s="41"/>
      <c r="AAL642" s="41"/>
      <c r="AAM642" s="41"/>
      <c r="AAN642" s="41"/>
      <c r="AAO642" s="41"/>
      <c r="AAP642" s="41"/>
      <c r="AAQ642" s="41"/>
      <c r="AAR642" s="41"/>
      <c r="AAS642" s="41"/>
      <c r="AAT642" s="41"/>
      <c r="AAU642" s="41"/>
      <c r="AAV642" s="41"/>
      <c r="AAW642" s="41"/>
      <c r="AAX642" s="41"/>
      <c r="AAY642" s="41"/>
      <c r="AAZ642" s="41"/>
      <c r="ABA642" s="41"/>
      <c r="ABB642" s="41"/>
      <c r="ABC642" s="41"/>
      <c r="ABD642" s="41"/>
      <c r="ABE642" s="41"/>
      <c r="ABF642" s="41"/>
      <c r="ABG642" s="41"/>
      <c r="ABH642" s="41"/>
      <c r="ABI642" s="41"/>
      <c r="ABJ642" s="41"/>
      <c r="ABK642" s="41"/>
      <c r="ABL642" s="41"/>
      <c r="ABM642" s="41"/>
      <c r="ABN642" s="41"/>
      <c r="ABO642" s="41"/>
      <c r="ABP642" s="41"/>
      <c r="ABQ642" s="41"/>
      <c r="ABR642" s="41"/>
      <c r="ABS642" s="41"/>
      <c r="ABT642" s="41"/>
      <c r="ABU642" s="41"/>
      <c r="ABV642" s="41"/>
      <c r="ABW642" s="41"/>
      <c r="ABX642" s="41"/>
      <c r="ABY642" s="41"/>
      <c r="ABZ642" s="41"/>
      <c r="ACA642" s="41"/>
      <c r="ACB642" s="41"/>
      <c r="ACC642" s="41"/>
      <c r="ACD642" s="41"/>
      <c r="ACE642" s="41"/>
      <c r="ACF642" s="41"/>
      <c r="ACG642" s="41"/>
      <c r="ACH642" s="41"/>
      <c r="ACI642" s="41"/>
      <c r="ACJ642" s="41"/>
      <c r="ACK642" s="41"/>
      <c r="ACL642" s="41"/>
      <c r="ACM642" s="41"/>
      <c r="ACN642" s="41"/>
      <c r="ACO642" s="41"/>
      <c r="ACP642" s="41"/>
      <c r="ACQ642" s="41"/>
      <c r="ACR642" s="41"/>
      <c r="ACS642" s="41"/>
      <c r="ACT642" s="41"/>
      <c r="ACU642" s="41"/>
      <c r="ACV642" s="41"/>
      <c r="ACW642" s="41"/>
      <c r="ACX642" s="41"/>
      <c r="ACY642" s="41"/>
      <c r="ACZ642" s="41"/>
      <c r="ADA642" s="41"/>
      <c r="ADB642" s="41"/>
      <c r="ADC642" s="41"/>
      <c r="ADD642" s="41"/>
      <c r="ADE642" s="41"/>
      <c r="ADF642" s="41"/>
      <c r="ADG642" s="41"/>
      <c r="ADH642" s="41"/>
      <c r="ADI642" s="41"/>
      <c r="ADJ642" s="41"/>
      <c r="ADK642" s="41"/>
      <c r="ADL642" s="41"/>
      <c r="ADM642" s="41"/>
      <c r="ADN642" s="41"/>
      <c r="ADO642" s="41"/>
      <c r="ADP642" s="41"/>
      <c r="ADQ642" s="41"/>
      <c r="ADR642" s="41"/>
      <c r="ADS642" s="41"/>
      <c r="ADT642" s="41"/>
      <c r="ADU642" s="41"/>
      <c r="ADV642" s="41"/>
      <c r="ADW642" s="41"/>
      <c r="ADX642" s="41"/>
      <c r="ADY642" s="41"/>
      <c r="ADZ642" s="41"/>
      <c r="AEA642" s="41"/>
      <c r="AEB642" s="41"/>
      <c r="AEC642" s="41"/>
      <c r="AED642" s="41"/>
      <c r="AEE642" s="41"/>
      <c r="AEF642" s="41"/>
      <c r="AEG642" s="41"/>
      <c r="AEH642" s="41"/>
      <c r="AEI642" s="41"/>
      <c r="AEJ642" s="41"/>
      <c r="AEK642" s="41"/>
      <c r="AEL642" s="41"/>
      <c r="AEM642" s="41"/>
      <c r="AEN642" s="41"/>
      <c r="AEO642" s="41"/>
      <c r="AEP642" s="41"/>
      <c r="AEQ642" s="41"/>
      <c r="AER642" s="41"/>
      <c r="AES642" s="41"/>
      <c r="AET642" s="41"/>
      <c r="AEU642" s="41"/>
      <c r="AEV642" s="41"/>
      <c r="AEW642" s="41"/>
      <c r="AEX642" s="41"/>
      <c r="AEY642" s="41"/>
      <c r="AEZ642" s="41"/>
      <c r="AFA642" s="41"/>
      <c r="AFB642" s="41"/>
      <c r="AFC642" s="41"/>
      <c r="AFD642" s="41"/>
      <c r="AFE642" s="41"/>
      <c r="AFF642" s="41"/>
      <c r="AFG642" s="41"/>
      <c r="AFH642" s="41"/>
      <c r="AFI642" s="41"/>
      <c r="AFJ642" s="41"/>
      <c r="AFK642" s="41"/>
      <c r="AFL642" s="41"/>
      <c r="AFM642" s="41"/>
      <c r="AFN642" s="41"/>
      <c r="AFO642" s="41"/>
      <c r="AFP642" s="41"/>
      <c r="AFQ642" s="41"/>
      <c r="AFR642" s="41"/>
      <c r="AFS642" s="41"/>
      <c r="AFT642" s="41"/>
      <c r="AFU642" s="41"/>
      <c r="AFV642" s="41"/>
      <c r="AFW642" s="41"/>
      <c r="AFX642" s="41"/>
      <c r="AFY642" s="41"/>
      <c r="AFZ642" s="41"/>
      <c r="AGA642" s="41"/>
      <c r="AGB642" s="41"/>
      <c r="AGC642" s="41"/>
      <c r="AGD642" s="41"/>
      <c r="AGE642" s="41"/>
      <c r="AGF642" s="41"/>
      <c r="AGG642" s="41"/>
      <c r="AGH642" s="41"/>
      <c r="AGI642" s="41"/>
      <c r="AGJ642" s="41"/>
      <c r="AGK642" s="41"/>
      <c r="AGL642" s="41"/>
      <c r="AGM642" s="41"/>
      <c r="AGN642" s="41"/>
      <c r="AGO642" s="41"/>
      <c r="AGP642" s="41"/>
      <c r="AGQ642" s="41"/>
      <c r="AGR642" s="41"/>
      <c r="AGS642" s="41"/>
      <c r="AGT642" s="41"/>
      <c r="AGU642" s="41"/>
      <c r="AGV642" s="41"/>
      <c r="AGW642" s="41"/>
      <c r="AGX642" s="41"/>
      <c r="AGY642" s="41"/>
      <c r="AGZ642" s="41"/>
      <c r="AHA642" s="41"/>
      <c r="AHB642" s="41"/>
      <c r="AHC642" s="41"/>
      <c r="AHD642" s="41"/>
      <c r="AHE642" s="41"/>
      <c r="AHF642" s="41"/>
      <c r="AHG642" s="41"/>
      <c r="AHH642" s="41"/>
      <c r="AHI642" s="41"/>
      <c r="AHJ642" s="41"/>
      <c r="AHK642" s="41"/>
      <c r="AHL642" s="41"/>
      <c r="AHM642" s="41"/>
      <c r="AHN642" s="41"/>
      <c r="AHO642" s="41"/>
      <c r="AHP642" s="41"/>
      <c r="AHQ642" s="41"/>
      <c r="AHR642" s="41"/>
      <c r="AHS642" s="41"/>
      <c r="AHT642" s="41"/>
      <c r="AHU642" s="41"/>
      <c r="AHV642" s="41"/>
      <c r="AHW642" s="41"/>
      <c r="AHX642" s="41"/>
      <c r="AHY642" s="41"/>
      <c r="AHZ642" s="41"/>
      <c r="AIA642" s="41"/>
      <c r="AIB642" s="41"/>
      <c r="AIC642" s="41"/>
      <c r="AID642" s="41"/>
      <c r="AIE642" s="41"/>
      <c r="AIF642" s="41"/>
      <c r="AIG642" s="41"/>
      <c r="AIH642" s="41"/>
      <c r="AII642" s="41"/>
      <c r="AIJ642" s="41"/>
      <c r="AIK642" s="41"/>
      <c r="AIL642" s="41"/>
      <c r="AIM642" s="41"/>
      <c r="AIN642" s="41"/>
      <c r="AIO642" s="41"/>
      <c r="AIP642" s="41"/>
      <c r="AIQ642" s="41"/>
      <c r="AIR642" s="41"/>
      <c r="AIS642" s="41"/>
      <c r="AIT642" s="41"/>
      <c r="AIU642" s="41"/>
      <c r="AIV642" s="41"/>
      <c r="AIW642" s="41"/>
      <c r="AIX642" s="41"/>
      <c r="AIY642" s="41"/>
      <c r="AIZ642" s="41"/>
      <c r="AJA642" s="41"/>
      <c r="AJB642" s="41"/>
      <c r="AJC642" s="41"/>
      <c r="AJD642" s="41"/>
      <c r="AJE642" s="41"/>
      <c r="AJF642" s="41"/>
      <c r="AJG642" s="41"/>
      <c r="AJH642" s="41"/>
      <c r="AJI642" s="41"/>
      <c r="AJJ642" s="41"/>
      <c r="AJK642" s="41"/>
      <c r="AJL642" s="41"/>
      <c r="AJM642" s="41"/>
      <c r="AJN642" s="41"/>
      <c r="AJO642" s="41"/>
      <c r="AJP642" s="41"/>
      <c r="AJQ642" s="41"/>
      <c r="AJR642" s="41"/>
      <c r="AJS642" s="41"/>
      <c r="AJT642" s="41"/>
      <c r="AJU642" s="41"/>
      <c r="AJV642" s="41"/>
      <c r="AJW642" s="41"/>
      <c r="AJX642" s="41"/>
      <c r="AJY642" s="41"/>
      <c r="AJZ642" s="41"/>
      <c r="AKA642" s="41"/>
      <c r="AKB642" s="41"/>
      <c r="AKC642" s="41"/>
      <c r="AKD642" s="41"/>
      <c r="AKE642" s="41"/>
      <c r="AKF642" s="41"/>
      <c r="AKG642" s="41"/>
      <c r="AKH642" s="41"/>
      <c r="AKI642" s="41"/>
      <c r="AKJ642" s="41"/>
      <c r="AKK642" s="41"/>
      <c r="AKL642" s="41"/>
      <c r="AKM642" s="41"/>
      <c r="AKN642" s="41"/>
      <c r="AKO642" s="41"/>
      <c r="AKP642" s="41"/>
      <c r="AKQ642" s="41"/>
      <c r="AKR642" s="41"/>
      <c r="AKS642" s="41"/>
      <c r="AKT642" s="41"/>
      <c r="AKU642" s="41"/>
      <c r="AKV642" s="41"/>
      <c r="AKW642" s="41"/>
      <c r="AKX642" s="41"/>
      <c r="AKY642" s="41"/>
      <c r="AKZ642" s="41"/>
      <c r="ALA642" s="41"/>
      <c r="ALB642" s="41"/>
      <c r="ALC642" s="41"/>
      <c r="ALD642" s="41"/>
      <c r="ALE642" s="41"/>
      <c r="ALF642" s="41"/>
      <c r="ALG642" s="41"/>
      <c r="ALH642" s="41"/>
      <c r="ALI642" s="41"/>
      <c r="ALJ642" s="41"/>
      <c r="ALK642" s="41"/>
      <c r="ALL642" s="41"/>
      <c r="ALM642" s="41"/>
      <c r="ALN642" s="41"/>
      <c r="ALO642" s="41"/>
      <c r="ALP642" s="41"/>
      <c r="ALQ642" s="41"/>
      <c r="ALR642" s="41"/>
      <c r="ALS642" s="41"/>
      <c r="ALT642" s="41"/>
      <c r="ALU642" s="41"/>
      <c r="ALV642" s="41"/>
      <c r="ALW642" s="41"/>
      <c r="ALX642" s="41"/>
      <c r="ALY642" s="41"/>
      <c r="ALZ642" s="41"/>
      <c r="AMA642" s="41"/>
      <c r="AMB642" s="41"/>
      <c r="AMC642" s="41"/>
      <c r="AMD642" s="41"/>
      <c r="AME642" s="41"/>
      <c r="AMF642" s="41"/>
      <c r="AMG642" s="41"/>
      <c r="AMH642" s="41"/>
      <c r="AMI642" s="41"/>
      <c r="AMJ642" s="41"/>
      <c r="AMK642" s="41"/>
      <c r="AML642" s="41"/>
      <c r="AMM642" s="41"/>
      <c r="AMN642" s="41"/>
      <c r="AMO642" s="41"/>
      <c r="AMP642" s="41"/>
      <c r="AMQ642" s="41"/>
      <c r="AMR642" s="41"/>
      <c r="AMS642" s="41"/>
      <c r="AMT642" s="41"/>
      <c r="AMU642" s="41"/>
      <c r="AMV642" s="41"/>
      <c r="AMW642" s="41"/>
      <c r="AMX642" s="41"/>
      <c r="AMY642" s="41"/>
      <c r="AMZ642" s="41"/>
      <c r="ANA642" s="41"/>
      <c r="ANB642" s="41"/>
      <c r="ANC642" s="41"/>
      <c r="AND642" s="41"/>
      <c r="ANE642" s="41"/>
      <c r="ANF642" s="41"/>
      <c r="ANG642" s="41"/>
      <c r="ANH642" s="41"/>
      <c r="ANI642" s="41"/>
      <c r="ANJ642" s="41"/>
      <c r="ANK642" s="41"/>
      <c r="ANL642" s="41"/>
      <c r="ANM642" s="41"/>
      <c r="ANN642" s="41"/>
      <c r="ANO642" s="41"/>
      <c r="ANP642" s="41"/>
      <c r="ANQ642" s="41"/>
      <c r="ANR642" s="41"/>
      <c r="ANS642" s="41"/>
      <c r="ANT642" s="41"/>
      <c r="ANU642" s="41"/>
      <c r="ANV642" s="41"/>
      <c r="ANW642" s="41"/>
      <c r="ANX642" s="41"/>
      <c r="ANY642" s="41"/>
      <c r="ANZ642" s="41"/>
      <c r="AOA642" s="41"/>
      <c r="AOB642" s="41"/>
      <c r="AOC642" s="41"/>
      <c r="AOD642" s="41"/>
      <c r="AOE642" s="41"/>
      <c r="AOF642" s="41"/>
      <c r="AOG642" s="41"/>
      <c r="AOH642" s="41"/>
      <c r="AOI642" s="41"/>
      <c r="AOJ642" s="41"/>
      <c r="AOK642" s="41"/>
      <c r="AOL642" s="41"/>
      <c r="AOM642" s="41"/>
      <c r="AON642" s="41"/>
      <c r="AOO642" s="41"/>
      <c r="AOP642" s="41"/>
      <c r="AOQ642" s="41"/>
      <c r="AOR642" s="41"/>
      <c r="AOS642" s="41"/>
      <c r="AOT642" s="41"/>
      <c r="AOU642" s="41"/>
      <c r="AOV642" s="41"/>
      <c r="AOW642" s="41"/>
      <c r="AOX642" s="41"/>
      <c r="AOY642" s="41"/>
      <c r="AOZ642" s="41"/>
      <c r="APA642" s="41"/>
      <c r="APB642" s="41"/>
      <c r="APC642" s="41"/>
      <c r="APD642" s="41"/>
      <c r="APE642" s="41"/>
      <c r="APF642" s="41"/>
      <c r="APG642" s="41"/>
      <c r="APH642" s="41"/>
      <c r="API642" s="41"/>
      <c r="APJ642" s="41"/>
      <c r="APK642" s="41"/>
      <c r="APL642" s="41"/>
      <c r="APM642" s="41"/>
      <c r="APN642" s="41"/>
      <c r="APO642" s="41"/>
      <c r="APP642" s="41"/>
      <c r="APQ642" s="41"/>
      <c r="APR642" s="41"/>
      <c r="APS642" s="41"/>
      <c r="APT642" s="41"/>
      <c r="APU642" s="41"/>
      <c r="APV642" s="41"/>
      <c r="APW642" s="41"/>
      <c r="APX642" s="41"/>
      <c r="APY642" s="41"/>
      <c r="APZ642" s="41"/>
      <c r="AQA642" s="41"/>
      <c r="AQB642" s="41"/>
      <c r="AQC642" s="41"/>
      <c r="AQD642" s="41"/>
      <c r="AQE642" s="41"/>
      <c r="AQF642" s="41"/>
      <c r="AQG642" s="41"/>
      <c r="AQH642" s="41"/>
      <c r="AQI642" s="41"/>
      <c r="AQJ642" s="41"/>
      <c r="AQK642" s="41"/>
      <c r="AQL642" s="41"/>
      <c r="AQM642" s="41"/>
      <c r="AQN642" s="41"/>
      <c r="AQO642" s="41"/>
      <c r="AQP642" s="41"/>
      <c r="AQQ642" s="41"/>
      <c r="AQR642" s="41"/>
      <c r="AQS642" s="41"/>
      <c r="AQT642" s="41"/>
      <c r="AQU642" s="41"/>
      <c r="AQV642" s="41"/>
      <c r="AQW642" s="41"/>
      <c r="AQX642" s="41"/>
      <c r="AQY642" s="41"/>
      <c r="AQZ642" s="41"/>
      <c r="ARA642" s="41"/>
      <c r="ARB642" s="41"/>
      <c r="ARC642" s="41"/>
      <c r="ARD642" s="41"/>
      <c r="ARE642" s="41"/>
      <c r="ARF642" s="41"/>
      <c r="ARG642" s="41"/>
      <c r="ARH642" s="41"/>
      <c r="ARI642" s="41"/>
      <c r="ARJ642" s="41"/>
      <c r="ARK642" s="41"/>
      <c r="ARL642" s="41"/>
      <c r="ARM642" s="41"/>
      <c r="ARN642" s="41"/>
      <c r="ARO642" s="41"/>
      <c r="ARP642" s="41"/>
      <c r="ARQ642" s="41"/>
      <c r="ARR642" s="41"/>
      <c r="ARS642" s="41"/>
      <c r="ART642" s="41"/>
      <c r="ARU642" s="41"/>
      <c r="ARV642" s="41"/>
      <c r="ARW642" s="41"/>
      <c r="ARX642" s="41"/>
      <c r="ARY642" s="41"/>
      <c r="ARZ642" s="41"/>
      <c r="ASA642" s="41"/>
      <c r="ASB642" s="41"/>
      <c r="ASC642" s="41"/>
      <c r="ASD642" s="41"/>
      <c r="ASE642" s="41"/>
      <c r="ASF642" s="41"/>
      <c r="ASG642" s="41"/>
      <c r="ASH642" s="41"/>
      <c r="ASI642" s="41"/>
      <c r="ASJ642" s="41"/>
      <c r="ASK642" s="41"/>
      <c r="ASL642" s="41"/>
      <c r="ASM642" s="41"/>
      <c r="ASN642" s="41"/>
      <c r="ASO642" s="41"/>
      <c r="ASP642" s="41"/>
      <c r="ASQ642" s="41"/>
      <c r="ASR642" s="41"/>
      <c r="ASS642" s="41"/>
      <c r="AST642" s="41"/>
      <c r="ASU642" s="41"/>
      <c r="ASV642" s="41"/>
      <c r="ASW642" s="41"/>
      <c r="ASX642" s="41"/>
      <c r="ASY642" s="41"/>
      <c r="ASZ642" s="41"/>
      <c r="ATA642" s="41"/>
      <c r="ATB642" s="41"/>
      <c r="ATC642" s="41"/>
      <c r="ATD642" s="41"/>
      <c r="ATE642" s="41"/>
      <c r="ATF642" s="41"/>
      <c r="ATG642" s="41"/>
      <c r="ATH642" s="41"/>
      <c r="ATI642" s="41"/>
      <c r="ATJ642" s="41"/>
      <c r="ATK642" s="41"/>
      <c r="ATL642" s="41"/>
      <c r="ATM642" s="41"/>
      <c r="ATN642" s="41"/>
      <c r="ATO642" s="41"/>
      <c r="ATP642" s="41"/>
      <c r="ATQ642" s="41"/>
      <c r="ATR642" s="41"/>
      <c r="ATS642" s="41"/>
      <c r="ATT642" s="41"/>
      <c r="ATU642" s="41"/>
      <c r="ATV642" s="41"/>
      <c r="ATW642" s="41"/>
      <c r="ATX642" s="41"/>
      <c r="ATY642" s="41"/>
      <c r="ATZ642" s="41"/>
      <c r="AUA642" s="41"/>
      <c r="AUB642" s="41"/>
      <c r="AUC642" s="41"/>
      <c r="AUD642" s="41"/>
      <c r="AUE642" s="41"/>
      <c r="AUF642" s="41"/>
      <c r="AUG642" s="41"/>
      <c r="AUH642" s="41"/>
      <c r="AUI642" s="41"/>
      <c r="AUJ642" s="41"/>
      <c r="AUK642" s="41"/>
      <c r="AUL642" s="41"/>
      <c r="AUM642" s="41"/>
      <c r="AUN642" s="41"/>
      <c r="AUO642" s="41"/>
      <c r="AUP642" s="41"/>
      <c r="AUQ642" s="41"/>
      <c r="AUR642" s="41"/>
      <c r="AUS642" s="41"/>
      <c r="AUT642" s="41"/>
      <c r="AUU642" s="41"/>
      <c r="AUV642" s="41"/>
      <c r="AUW642" s="41"/>
      <c r="AUX642" s="41"/>
      <c r="AUY642" s="41"/>
      <c r="AUZ642" s="41"/>
      <c r="AVA642" s="41"/>
      <c r="AVB642" s="41"/>
      <c r="AVC642" s="41"/>
      <c r="AVD642" s="41"/>
      <c r="AVE642" s="41"/>
      <c r="AVF642" s="41"/>
      <c r="AVG642" s="41"/>
      <c r="AVH642" s="41"/>
      <c r="AVI642" s="41"/>
      <c r="AVJ642" s="41"/>
      <c r="AVK642" s="41"/>
      <c r="AVL642" s="41"/>
      <c r="AVM642" s="41"/>
      <c r="AVN642" s="41"/>
      <c r="AVO642" s="41"/>
      <c r="AVP642" s="41"/>
      <c r="AVQ642" s="41"/>
      <c r="AVR642" s="41"/>
      <c r="AVS642" s="41"/>
      <c r="AVT642" s="41"/>
      <c r="AVU642" s="41"/>
      <c r="AVV642" s="41"/>
      <c r="AVW642" s="41"/>
      <c r="AVX642" s="41"/>
      <c r="AVY642" s="41"/>
      <c r="AVZ642" s="41"/>
      <c r="AWA642" s="41"/>
      <c r="AWB642" s="41"/>
      <c r="AWC642" s="41"/>
      <c r="AWD642" s="41"/>
      <c r="AWE642" s="41"/>
      <c r="AWF642" s="41"/>
      <c r="AWG642" s="41"/>
      <c r="AWH642" s="41"/>
      <c r="AWI642" s="41"/>
      <c r="AWJ642" s="41"/>
      <c r="AWK642" s="41"/>
      <c r="AWL642" s="41"/>
      <c r="AWM642" s="41"/>
      <c r="AWN642" s="41"/>
      <c r="AWO642" s="41"/>
      <c r="AWP642" s="41"/>
      <c r="AWQ642" s="41"/>
      <c r="AWR642" s="41"/>
      <c r="AWS642" s="41"/>
      <c r="AWT642" s="41"/>
      <c r="AWU642" s="41"/>
      <c r="AWV642" s="41"/>
      <c r="AWW642" s="41"/>
      <c r="AWX642" s="41"/>
      <c r="AWY642" s="41"/>
      <c r="AWZ642" s="41"/>
      <c r="AXA642" s="41"/>
      <c r="AXB642" s="41"/>
      <c r="AXC642" s="41"/>
      <c r="AXD642" s="41"/>
      <c r="AXE642" s="41"/>
      <c r="AXF642" s="41"/>
      <c r="AXG642" s="41"/>
      <c r="AXH642" s="41"/>
      <c r="AXI642" s="41"/>
      <c r="AXJ642" s="41"/>
      <c r="AXK642" s="41"/>
      <c r="AXL642" s="41"/>
      <c r="AXM642" s="41"/>
      <c r="AXN642" s="41"/>
      <c r="AXO642" s="41"/>
      <c r="AXP642" s="41"/>
      <c r="AXQ642" s="41"/>
      <c r="AXR642" s="41"/>
      <c r="AXS642" s="41"/>
      <c r="AXT642" s="41"/>
      <c r="AXU642" s="41"/>
      <c r="AXV642" s="41"/>
      <c r="AXW642" s="41"/>
      <c r="AXX642" s="41"/>
      <c r="AXY642" s="41"/>
      <c r="AXZ642" s="41"/>
      <c r="AYA642" s="41"/>
      <c r="AYB642" s="41"/>
      <c r="AYC642" s="41"/>
      <c r="AYD642" s="41"/>
      <c r="AYE642" s="41"/>
      <c r="AYF642" s="41"/>
      <c r="AYG642" s="41"/>
      <c r="AYH642" s="41"/>
      <c r="AYI642" s="41"/>
      <c r="AYJ642" s="41"/>
      <c r="AYK642" s="41"/>
      <c r="AYL642" s="41"/>
      <c r="AYM642" s="41"/>
      <c r="AYN642" s="41"/>
      <c r="AYO642" s="41"/>
      <c r="AYP642" s="41"/>
      <c r="AYQ642" s="41"/>
      <c r="AYR642" s="41"/>
      <c r="AYS642" s="41"/>
      <c r="AYT642" s="41"/>
      <c r="AYU642" s="41"/>
      <c r="AYV642" s="41"/>
      <c r="AYW642" s="41"/>
      <c r="AYX642" s="41"/>
      <c r="AYY642" s="41"/>
      <c r="AYZ642" s="41"/>
      <c r="AZA642" s="41"/>
      <c r="AZB642" s="41"/>
      <c r="AZC642" s="41"/>
      <c r="AZD642" s="41"/>
      <c r="AZE642" s="41"/>
      <c r="AZF642" s="41"/>
      <c r="AZG642" s="41"/>
      <c r="AZH642" s="41"/>
      <c r="AZI642" s="41"/>
      <c r="AZJ642" s="41"/>
      <c r="AZK642" s="41"/>
      <c r="AZL642" s="41"/>
      <c r="AZM642" s="41"/>
      <c r="AZN642" s="41"/>
      <c r="AZO642" s="41"/>
      <c r="AZP642" s="41"/>
      <c r="AZQ642" s="41"/>
      <c r="AZR642" s="41"/>
      <c r="AZS642" s="41"/>
      <c r="AZT642" s="41"/>
      <c r="AZU642" s="41"/>
      <c r="AZV642" s="41"/>
      <c r="AZW642" s="41"/>
      <c r="AZX642" s="41"/>
      <c r="AZY642" s="41"/>
      <c r="AZZ642" s="41"/>
      <c r="BAA642" s="41"/>
      <c r="BAB642" s="41"/>
      <c r="BAC642" s="41"/>
      <c r="BAD642" s="41"/>
      <c r="BAE642" s="41"/>
      <c r="BAF642" s="41"/>
      <c r="BAG642" s="41"/>
      <c r="BAH642" s="41"/>
      <c r="BAI642" s="41"/>
      <c r="BAJ642" s="41"/>
      <c r="BAK642" s="41"/>
      <c r="BAL642" s="41"/>
      <c r="BAM642" s="41"/>
      <c r="BAN642" s="41"/>
      <c r="BAO642" s="41"/>
      <c r="BAP642" s="41"/>
      <c r="BAQ642" s="41"/>
      <c r="BAR642" s="41"/>
      <c r="BAS642" s="41"/>
      <c r="BAT642" s="41"/>
      <c r="BAU642" s="41"/>
      <c r="BAV642" s="41"/>
      <c r="BAW642" s="41"/>
      <c r="BAX642" s="41"/>
      <c r="BAY642" s="41"/>
      <c r="BAZ642" s="41"/>
      <c r="BBA642" s="41"/>
      <c r="BBB642" s="41"/>
      <c r="BBC642" s="41"/>
      <c r="BBD642" s="41"/>
      <c r="BBE642" s="41"/>
      <c r="BBF642" s="41"/>
      <c r="BBG642" s="41"/>
      <c r="BBH642" s="41"/>
      <c r="BBI642" s="41"/>
      <c r="BBJ642" s="41"/>
      <c r="BBK642" s="41"/>
      <c r="BBL642" s="41"/>
      <c r="BBM642" s="41"/>
      <c r="BBN642" s="41"/>
      <c r="BBO642" s="41"/>
      <c r="BBP642" s="41"/>
      <c r="BBQ642" s="41"/>
      <c r="BBR642" s="41"/>
      <c r="BBS642" s="41"/>
      <c r="BBT642" s="41"/>
      <c r="BBU642" s="41"/>
      <c r="BBV642" s="41"/>
      <c r="BBW642" s="41"/>
      <c r="BBX642" s="41"/>
      <c r="BBY642" s="41"/>
      <c r="BBZ642" s="41"/>
      <c r="BCA642" s="41"/>
      <c r="BCB642" s="41"/>
      <c r="BCC642" s="41"/>
      <c r="BCD642" s="41"/>
      <c r="BCE642" s="41"/>
      <c r="BCF642" s="41"/>
      <c r="BCG642" s="41"/>
      <c r="BCH642" s="41"/>
      <c r="BCI642" s="41"/>
      <c r="BCJ642" s="41"/>
      <c r="BCK642" s="41"/>
      <c r="BCL642" s="41"/>
      <c r="BCM642" s="41"/>
      <c r="BCN642" s="41"/>
      <c r="BCO642" s="41"/>
      <c r="BCP642" s="41"/>
      <c r="BCQ642" s="41"/>
      <c r="BCR642" s="41"/>
      <c r="BCS642" s="41"/>
      <c r="BCT642" s="41"/>
      <c r="BCU642" s="41"/>
      <c r="BCV642" s="41"/>
      <c r="BCW642" s="41"/>
      <c r="BCX642" s="41"/>
      <c r="BCY642" s="41"/>
      <c r="BCZ642" s="41"/>
      <c r="BDA642" s="41"/>
      <c r="BDB642" s="41"/>
      <c r="BDC642" s="41"/>
      <c r="BDD642" s="41"/>
      <c r="BDE642" s="41"/>
      <c r="BDF642" s="41"/>
      <c r="BDG642" s="41"/>
      <c r="BDH642" s="41"/>
      <c r="BDI642" s="41"/>
      <c r="BDJ642" s="41"/>
      <c r="BDK642" s="41"/>
      <c r="BDL642" s="41"/>
      <c r="BDM642" s="41"/>
      <c r="BDN642" s="41"/>
      <c r="BDO642" s="41"/>
      <c r="BDP642" s="41"/>
      <c r="BDQ642" s="41"/>
      <c r="BDR642" s="41"/>
      <c r="BDS642" s="41"/>
      <c r="BDT642" s="41"/>
      <c r="BDU642" s="41"/>
      <c r="BDV642" s="41"/>
      <c r="BDW642" s="41"/>
      <c r="BDX642" s="41"/>
      <c r="BDY642" s="41"/>
      <c r="BDZ642" s="41"/>
      <c r="BEA642" s="41"/>
      <c r="BEB642" s="41"/>
      <c r="BEC642" s="41"/>
      <c r="BED642" s="41"/>
      <c r="BEE642" s="41"/>
      <c r="BEF642" s="41"/>
      <c r="BEG642" s="41"/>
      <c r="BEH642" s="41"/>
      <c r="BEI642" s="41"/>
      <c r="BEJ642" s="41"/>
      <c r="BEK642" s="41"/>
      <c r="BEL642" s="41"/>
      <c r="BEM642" s="41"/>
      <c r="BEN642" s="41"/>
      <c r="BEO642" s="41"/>
      <c r="BEP642" s="41"/>
      <c r="BEQ642" s="41"/>
      <c r="BER642" s="41"/>
      <c r="BES642" s="41"/>
      <c r="BET642" s="41"/>
      <c r="BEU642" s="41"/>
      <c r="BEV642" s="41"/>
      <c r="BEW642" s="41"/>
      <c r="BEX642" s="41"/>
      <c r="BEY642" s="41"/>
      <c r="BEZ642" s="41"/>
      <c r="BFA642" s="41"/>
      <c r="BFB642" s="41"/>
      <c r="BFC642" s="41"/>
      <c r="BFD642" s="41"/>
      <c r="BFE642" s="41"/>
      <c r="BFF642" s="41"/>
      <c r="BFG642" s="41"/>
      <c r="BFH642" s="41"/>
      <c r="BFI642" s="41"/>
      <c r="BFJ642" s="41"/>
      <c r="BFK642" s="41"/>
      <c r="BFL642" s="41"/>
      <c r="BFM642" s="41"/>
      <c r="BFN642" s="41"/>
      <c r="BFO642" s="41"/>
      <c r="BFP642" s="41"/>
      <c r="BFQ642" s="41"/>
      <c r="BFR642" s="41"/>
      <c r="BFS642" s="41"/>
      <c r="BFT642" s="41"/>
      <c r="BFU642" s="41"/>
      <c r="BFV642" s="41"/>
      <c r="BFW642" s="41"/>
      <c r="BFX642" s="41"/>
      <c r="BFY642" s="41"/>
      <c r="BFZ642" s="41"/>
      <c r="BGA642" s="41"/>
      <c r="BGB642" s="41"/>
      <c r="BGC642" s="41"/>
      <c r="BGD642" s="41"/>
      <c r="BGE642" s="41"/>
      <c r="BGF642" s="41"/>
      <c r="BGG642" s="41"/>
      <c r="BGH642" s="41"/>
      <c r="BGI642" s="41"/>
      <c r="BGJ642" s="41"/>
      <c r="BGK642" s="41"/>
      <c r="BGL642" s="41"/>
      <c r="BGM642" s="41"/>
      <c r="BGN642" s="41"/>
      <c r="BGO642" s="41"/>
      <c r="BGP642" s="41"/>
      <c r="BGQ642" s="41"/>
      <c r="BGR642" s="41"/>
      <c r="BGS642" s="41"/>
      <c r="BGT642" s="41"/>
      <c r="BGU642" s="41"/>
      <c r="BGV642" s="41"/>
      <c r="BGW642" s="41"/>
      <c r="BGX642" s="41"/>
      <c r="BGY642" s="41"/>
      <c r="BGZ642" s="41"/>
      <c r="BHA642" s="41"/>
      <c r="BHB642" s="41"/>
      <c r="BHC642" s="41"/>
      <c r="BHD642" s="41"/>
      <c r="BHE642" s="41"/>
      <c r="BHF642" s="41"/>
      <c r="BHG642" s="41"/>
      <c r="BHH642" s="41"/>
      <c r="BHI642" s="41"/>
      <c r="BHJ642" s="41"/>
      <c r="BHK642" s="41"/>
      <c r="BHL642" s="41"/>
      <c r="BHM642" s="41"/>
      <c r="BHN642" s="41"/>
      <c r="BHO642" s="41"/>
      <c r="BHP642" s="41"/>
      <c r="BHQ642" s="41"/>
      <c r="BHR642" s="41"/>
      <c r="BHS642" s="41"/>
      <c r="BHT642" s="41"/>
      <c r="BHU642" s="41"/>
      <c r="BHV642" s="41"/>
      <c r="BHW642" s="41"/>
      <c r="BHX642" s="41"/>
      <c r="BHY642" s="41"/>
      <c r="BHZ642" s="41"/>
      <c r="BIA642" s="41"/>
      <c r="BIB642" s="41"/>
      <c r="BIC642" s="41"/>
      <c r="BID642" s="41"/>
      <c r="BIE642" s="41"/>
      <c r="BIF642" s="41"/>
      <c r="BIG642" s="41"/>
      <c r="BIH642" s="41"/>
      <c r="BII642" s="41"/>
      <c r="BIJ642" s="41"/>
      <c r="BIK642" s="41"/>
      <c r="BIL642" s="41"/>
      <c r="BIM642" s="41"/>
      <c r="BIN642" s="41"/>
      <c r="BIO642" s="41"/>
      <c r="BIP642" s="41"/>
      <c r="BIQ642" s="41"/>
      <c r="BIR642" s="41"/>
      <c r="BIS642" s="41"/>
      <c r="BIT642" s="41"/>
      <c r="BIU642" s="41"/>
      <c r="BIV642" s="41"/>
      <c r="BIW642" s="41"/>
      <c r="BIX642" s="41"/>
      <c r="BIY642" s="41"/>
      <c r="BIZ642" s="41"/>
      <c r="BJA642" s="41"/>
      <c r="BJB642" s="41"/>
      <c r="BJC642" s="41"/>
      <c r="BJD642" s="41"/>
      <c r="BJE642" s="41"/>
      <c r="BJF642" s="41"/>
      <c r="BJG642" s="41"/>
      <c r="BJH642" s="41"/>
      <c r="BJI642" s="41"/>
      <c r="BJJ642" s="41"/>
      <c r="BJK642" s="41"/>
      <c r="BJL642" s="41"/>
      <c r="BJM642" s="41"/>
      <c r="BJN642" s="41"/>
      <c r="BJO642" s="41"/>
      <c r="BJP642" s="41"/>
      <c r="BJQ642" s="41"/>
      <c r="BJR642" s="41"/>
      <c r="BJS642" s="41"/>
      <c r="BJT642" s="41"/>
      <c r="BJU642" s="41"/>
      <c r="BJV642" s="41"/>
      <c r="BJW642" s="41"/>
      <c r="BJX642" s="41"/>
      <c r="BJY642" s="41"/>
      <c r="BJZ642" s="41"/>
      <c r="BKA642" s="41"/>
      <c r="BKB642" s="41"/>
      <c r="BKC642" s="41"/>
      <c r="BKD642" s="41"/>
      <c r="BKE642" s="41"/>
      <c r="BKF642" s="41"/>
      <c r="BKG642" s="41"/>
      <c r="BKH642" s="41"/>
      <c r="BKI642" s="41"/>
      <c r="BKJ642" s="41"/>
      <c r="BKK642" s="41"/>
      <c r="BKL642" s="41"/>
      <c r="BKM642" s="41"/>
      <c r="BKN642" s="41"/>
      <c r="BKO642" s="41"/>
      <c r="BKP642" s="41"/>
      <c r="BKQ642" s="41"/>
      <c r="BKR642" s="41"/>
      <c r="BKS642" s="41"/>
      <c r="BKT642" s="41"/>
      <c r="BKU642" s="41"/>
      <c r="BKV642" s="41"/>
      <c r="BKW642" s="41"/>
      <c r="BKX642" s="41"/>
      <c r="BKY642" s="41"/>
      <c r="BKZ642" s="41"/>
      <c r="BLA642" s="41"/>
      <c r="BLB642" s="41"/>
      <c r="BLC642" s="41"/>
      <c r="BLD642" s="41"/>
      <c r="BLE642" s="41"/>
      <c r="BLF642" s="41"/>
      <c r="BLG642" s="41"/>
      <c r="BLH642" s="41"/>
      <c r="BLI642" s="41"/>
      <c r="BLJ642" s="41"/>
      <c r="BLK642" s="41"/>
      <c r="BLL642" s="41"/>
      <c r="BLM642" s="41"/>
      <c r="BLN642" s="41"/>
      <c r="BLO642" s="41"/>
      <c r="BLP642" s="41"/>
      <c r="BLQ642" s="41"/>
      <c r="BLR642" s="41"/>
      <c r="BLS642" s="41"/>
      <c r="BLT642" s="41"/>
      <c r="BLU642" s="41"/>
      <c r="BLV642" s="41"/>
      <c r="BLW642" s="41"/>
      <c r="BLX642" s="41"/>
      <c r="BLY642" s="41"/>
      <c r="BLZ642" s="41"/>
      <c r="BMA642" s="41"/>
      <c r="BMB642" s="41"/>
      <c r="BMC642" s="41"/>
      <c r="BMD642" s="41"/>
      <c r="BME642" s="41"/>
      <c r="BMF642" s="41"/>
      <c r="BMG642" s="41"/>
      <c r="BMH642" s="41"/>
      <c r="BMI642" s="41"/>
      <c r="BMJ642" s="41"/>
      <c r="BMK642" s="41"/>
      <c r="BML642" s="41"/>
      <c r="BMM642" s="41"/>
      <c r="BMN642" s="41"/>
      <c r="BMO642" s="41"/>
      <c r="BMP642" s="41"/>
      <c r="BMQ642" s="41"/>
      <c r="BMR642" s="41"/>
      <c r="BMS642" s="41"/>
      <c r="BMT642" s="41"/>
      <c r="BMU642" s="41"/>
      <c r="BMV642" s="41"/>
      <c r="BMW642" s="41"/>
      <c r="BMX642" s="41"/>
      <c r="BMY642" s="41"/>
      <c r="BMZ642" s="41"/>
      <c r="BNA642" s="41"/>
      <c r="BNB642" s="41"/>
      <c r="BNC642" s="41"/>
      <c r="BND642" s="41"/>
      <c r="BNE642" s="41"/>
      <c r="BNF642" s="41"/>
      <c r="BNG642" s="41"/>
      <c r="BNH642" s="41"/>
      <c r="BNI642" s="41"/>
      <c r="BNJ642" s="41"/>
      <c r="BNK642" s="41"/>
      <c r="BNL642" s="41"/>
      <c r="BNM642" s="41"/>
      <c r="BNN642" s="41"/>
      <c r="BNO642" s="41"/>
      <c r="BNP642" s="41"/>
      <c r="BNQ642" s="41"/>
      <c r="BNR642" s="41"/>
      <c r="BNS642" s="41"/>
      <c r="BNT642" s="41"/>
      <c r="BNU642" s="41"/>
      <c r="BNV642" s="41"/>
      <c r="BNW642" s="41"/>
      <c r="BNX642" s="41"/>
      <c r="BNY642" s="41"/>
      <c r="BNZ642" s="41"/>
      <c r="BOA642" s="41"/>
      <c r="BOB642" s="41"/>
      <c r="BOC642" s="41"/>
      <c r="BOD642" s="41"/>
      <c r="BOE642" s="41"/>
      <c r="BOF642" s="41"/>
      <c r="BOG642" s="41"/>
      <c r="BOH642" s="41"/>
      <c r="BOI642" s="41"/>
      <c r="BOJ642" s="41"/>
      <c r="BOK642" s="41"/>
      <c r="BOL642" s="41"/>
      <c r="BOM642" s="41"/>
      <c r="BON642" s="41"/>
      <c r="BOO642" s="41"/>
      <c r="BOP642" s="41"/>
      <c r="BOQ642" s="41"/>
      <c r="BOR642" s="41"/>
      <c r="BOS642" s="41"/>
      <c r="BOT642" s="41"/>
      <c r="BOU642" s="41"/>
      <c r="BOV642" s="41"/>
      <c r="BOW642" s="41"/>
      <c r="BOX642" s="41"/>
      <c r="BOY642" s="41"/>
      <c r="BOZ642" s="41"/>
      <c r="BPA642" s="41"/>
      <c r="BPB642" s="41"/>
      <c r="BPC642" s="41"/>
      <c r="BPD642" s="41"/>
      <c r="BPE642" s="41"/>
      <c r="BPF642" s="41"/>
      <c r="BPG642" s="41"/>
      <c r="BPH642" s="41"/>
      <c r="BPI642" s="41"/>
      <c r="BPJ642" s="41"/>
      <c r="BPK642" s="41"/>
      <c r="BPL642" s="41"/>
      <c r="BPM642" s="41"/>
      <c r="BPN642" s="41"/>
      <c r="BPO642" s="41"/>
      <c r="BPP642" s="41"/>
      <c r="BPQ642" s="41"/>
      <c r="BPR642" s="41"/>
      <c r="BPS642" s="41"/>
      <c r="BPT642" s="41"/>
      <c r="BPU642" s="41"/>
      <c r="BPV642" s="41"/>
      <c r="BPW642" s="41"/>
      <c r="BPX642" s="41"/>
      <c r="BPY642" s="41"/>
      <c r="BPZ642" s="41"/>
      <c r="BQA642" s="41"/>
      <c r="BQB642" s="41"/>
      <c r="BQC642" s="41"/>
      <c r="BQD642" s="41"/>
      <c r="BQE642" s="41"/>
      <c r="BQF642" s="41"/>
      <c r="BQG642" s="41"/>
      <c r="BQH642" s="41"/>
      <c r="BQI642" s="41"/>
      <c r="BQJ642" s="41"/>
      <c r="BQK642" s="41"/>
      <c r="BQL642" s="41"/>
      <c r="BQM642" s="41"/>
      <c r="BQN642" s="41"/>
      <c r="BQO642" s="41"/>
      <c r="BQP642" s="41"/>
      <c r="BQQ642" s="41"/>
      <c r="BQR642" s="41"/>
      <c r="BQS642" s="41"/>
      <c r="BQT642" s="41"/>
      <c r="BQU642" s="41"/>
      <c r="BQV642" s="41"/>
      <c r="BQW642" s="41"/>
      <c r="BQX642" s="41"/>
      <c r="BQY642" s="41"/>
      <c r="BQZ642" s="41"/>
      <c r="BRA642" s="41"/>
      <c r="BRB642" s="41"/>
      <c r="BRC642" s="41"/>
      <c r="BRD642" s="41"/>
      <c r="BRE642" s="41"/>
      <c r="BRF642" s="41"/>
      <c r="BRG642" s="41"/>
      <c r="BRH642" s="41"/>
      <c r="BRI642" s="41"/>
      <c r="BRJ642" s="41"/>
      <c r="BRK642" s="41"/>
      <c r="BRL642" s="41"/>
      <c r="BRM642" s="41"/>
      <c r="BRN642" s="41"/>
      <c r="BRO642" s="41"/>
      <c r="BRP642" s="41"/>
      <c r="BRQ642" s="41"/>
      <c r="BRR642" s="41"/>
      <c r="BRS642" s="41"/>
      <c r="BRT642" s="41"/>
      <c r="BRU642" s="41"/>
      <c r="BRV642" s="41"/>
      <c r="BRW642" s="41"/>
      <c r="BRX642" s="41"/>
      <c r="BRY642" s="41"/>
      <c r="BRZ642" s="41"/>
      <c r="BSA642" s="41"/>
      <c r="BSB642" s="41"/>
      <c r="BSC642" s="41"/>
      <c r="BSD642" s="41"/>
      <c r="BSE642" s="41"/>
      <c r="BSF642" s="41"/>
      <c r="BSG642" s="41"/>
      <c r="BSH642" s="41"/>
      <c r="BSI642" s="41"/>
      <c r="BSJ642" s="41"/>
      <c r="BSK642" s="41"/>
      <c r="BSL642" s="41"/>
      <c r="BSM642" s="41"/>
      <c r="BSN642" s="41"/>
      <c r="BSO642" s="41"/>
      <c r="BSP642" s="41"/>
      <c r="BSQ642" s="41"/>
      <c r="BSR642" s="41"/>
      <c r="BSS642" s="41"/>
      <c r="BST642" s="41"/>
      <c r="BSU642" s="41"/>
      <c r="BSV642" s="41"/>
      <c r="BSW642" s="41"/>
      <c r="BSX642" s="41"/>
      <c r="BSY642" s="41"/>
      <c r="BSZ642" s="41"/>
      <c r="BTA642" s="41"/>
      <c r="BTB642" s="41"/>
      <c r="BTC642" s="41"/>
      <c r="BTD642" s="41"/>
      <c r="BTE642" s="41"/>
      <c r="BTF642" s="41"/>
      <c r="BTG642" s="41"/>
      <c r="BTH642" s="41"/>
      <c r="BTI642" s="41"/>
      <c r="BTJ642" s="41"/>
      <c r="BTK642" s="41"/>
      <c r="BTL642" s="41"/>
      <c r="BTM642" s="41"/>
      <c r="BTN642" s="41"/>
      <c r="BTO642" s="41"/>
      <c r="BTP642" s="41"/>
      <c r="BTQ642" s="41"/>
      <c r="BTR642" s="41"/>
      <c r="BTS642" s="41"/>
      <c r="BTT642" s="41"/>
      <c r="BTU642" s="41"/>
      <c r="BTV642" s="41"/>
      <c r="BTW642" s="41"/>
      <c r="BTX642" s="41"/>
      <c r="BTY642" s="41"/>
      <c r="BTZ642" s="41"/>
      <c r="BUA642" s="41"/>
      <c r="BUB642" s="41"/>
      <c r="BUC642" s="41"/>
      <c r="BUD642" s="41"/>
      <c r="BUE642" s="41"/>
      <c r="BUF642" s="41"/>
      <c r="BUG642" s="41"/>
      <c r="BUH642" s="41"/>
      <c r="BUI642" s="41"/>
      <c r="BUJ642" s="41"/>
      <c r="BUK642" s="41"/>
      <c r="BUL642" s="41"/>
      <c r="BUM642" s="41"/>
      <c r="BUN642" s="41"/>
      <c r="BUO642" s="41"/>
      <c r="BUP642" s="41"/>
      <c r="BUQ642" s="41"/>
      <c r="BUR642" s="41"/>
      <c r="BUS642" s="41"/>
      <c r="BUT642" s="41"/>
      <c r="BUU642" s="41"/>
      <c r="BUV642" s="41"/>
      <c r="BUW642" s="41"/>
      <c r="BUX642" s="41"/>
      <c r="BUY642" s="41"/>
      <c r="BUZ642" s="41"/>
      <c r="BVA642" s="41"/>
      <c r="BVB642" s="41"/>
      <c r="BVC642" s="41"/>
      <c r="BVD642" s="41"/>
      <c r="BVE642" s="41"/>
      <c r="BVF642" s="41"/>
      <c r="BVG642" s="41"/>
      <c r="BVH642" s="41"/>
      <c r="BVI642" s="41"/>
      <c r="BVJ642" s="41"/>
      <c r="BVK642" s="41"/>
      <c r="BVL642" s="41"/>
      <c r="BVM642" s="41"/>
      <c r="BVN642" s="41"/>
      <c r="BVO642" s="41"/>
      <c r="BVP642" s="41"/>
      <c r="BVQ642" s="41"/>
      <c r="BVR642" s="41"/>
      <c r="BVS642" s="41"/>
      <c r="BVT642" s="41"/>
      <c r="BVU642" s="41"/>
      <c r="BVV642" s="41"/>
      <c r="BVW642" s="41"/>
      <c r="BVX642" s="41"/>
      <c r="BVY642" s="41"/>
      <c r="BVZ642" s="41"/>
      <c r="BWA642" s="41"/>
      <c r="BWB642" s="41"/>
      <c r="BWC642" s="41"/>
      <c r="BWD642" s="41"/>
      <c r="BWE642" s="41"/>
      <c r="BWF642" s="41"/>
      <c r="BWG642" s="41"/>
      <c r="BWH642" s="41"/>
      <c r="BWI642" s="41"/>
      <c r="BWJ642" s="41"/>
      <c r="BWK642" s="41"/>
      <c r="BWL642" s="41"/>
      <c r="BWM642" s="41"/>
      <c r="BWN642" s="41"/>
      <c r="BWO642" s="41"/>
      <c r="BWP642" s="41"/>
      <c r="BWQ642" s="41"/>
      <c r="BWR642" s="41"/>
      <c r="BWS642" s="41"/>
      <c r="BWT642" s="41"/>
      <c r="BWU642" s="41"/>
      <c r="BWV642" s="41"/>
      <c r="BWW642" s="41"/>
      <c r="BWX642" s="41"/>
      <c r="BWY642" s="41"/>
      <c r="BWZ642" s="41"/>
      <c r="BXA642" s="41"/>
      <c r="BXB642" s="41"/>
      <c r="BXC642" s="41"/>
      <c r="BXD642" s="41"/>
      <c r="BXE642" s="41"/>
      <c r="BXF642" s="41"/>
      <c r="BXG642" s="41"/>
      <c r="BXH642" s="41"/>
      <c r="BXI642" s="41"/>
      <c r="BXJ642" s="41"/>
      <c r="BXK642" s="41"/>
      <c r="BXL642" s="41"/>
      <c r="BXM642" s="41"/>
      <c r="BXN642" s="41"/>
      <c r="BXO642" s="41"/>
      <c r="BXP642" s="41"/>
      <c r="BXQ642" s="41"/>
      <c r="BXR642" s="41"/>
      <c r="BXS642" s="41"/>
      <c r="BXT642" s="41"/>
      <c r="BXU642" s="41"/>
      <c r="BXV642" s="41"/>
      <c r="BXW642" s="41"/>
      <c r="BXX642" s="41"/>
      <c r="BXY642" s="41"/>
      <c r="BXZ642" s="41"/>
      <c r="BYA642" s="41"/>
      <c r="BYB642" s="41"/>
      <c r="BYC642" s="41"/>
      <c r="BYD642" s="41"/>
      <c r="BYE642" s="41"/>
      <c r="BYF642" s="41"/>
      <c r="BYG642" s="41"/>
      <c r="BYH642" s="41"/>
      <c r="BYI642" s="41"/>
      <c r="BYJ642" s="41"/>
      <c r="BYK642" s="41"/>
      <c r="BYL642" s="41"/>
      <c r="BYM642" s="41"/>
      <c r="BYN642" s="41"/>
      <c r="BYO642" s="41"/>
      <c r="BYP642" s="41"/>
      <c r="BYQ642" s="41"/>
      <c r="BYR642" s="41"/>
      <c r="BYS642" s="41"/>
      <c r="BYT642" s="41"/>
      <c r="BYU642" s="41"/>
      <c r="BYV642" s="41"/>
      <c r="BYW642" s="41"/>
      <c r="BYX642" s="41"/>
      <c r="BYY642" s="41"/>
      <c r="BYZ642" s="41"/>
      <c r="BZA642" s="41"/>
      <c r="BZB642" s="41"/>
      <c r="BZC642" s="41"/>
      <c r="BZD642" s="41"/>
      <c r="BZE642" s="41"/>
      <c r="BZF642" s="41"/>
      <c r="BZG642" s="41"/>
      <c r="BZH642" s="41"/>
      <c r="BZI642" s="41"/>
      <c r="BZJ642" s="41"/>
      <c r="BZK642" s="41"/>
      <c r="BZL642" s="41"/>
      <c r="BZM642" s="41"/>
      <c r="BZN642" s="41"/>
      <c r="BZO642" s="41"/>
      <c r="BZP642" s="41"/>
      <c r="BZQ642" s="41"/>
      <c r="BZR642" s="41"/>
      <c r="BZS642" s="41"/>
      <c r="BZT642" s="41"/>
      <c r="BZU642" s="41"/>
      <c r="BZV642" s="41"/>
      <c r="BZW642" s="41"/>
      <c r="BZX642" s="41"/>
      <c r="BZY642" s="41"/>
      <c r="BZZ642" s="41"/>
      <c r="CAA642" s="41"/>
      <c r="CAB642" s="41"/>
      <c r="CAC642" s="41"/>
      <c r="CAD642" s="41"/>
      <c r="CAE642" s="41"/>
      <c r="CAF642" s="41"/>
      <c r="CAG642" s="41"/>
      <c r="CAH642" s="41"/>
      <c r="CAI642" s="41"/>
      <c r="CAJ642" s="41"/>
      <c r="CAK642" s="41"/>
      <c r="CAL642" s="41"/>
      <c r="CAM642" s="41"/>
      <c r="CAN642" s="41"/>
      <c r="CAO642" s="41"/>
      <c r="CAP642" s="41"/>
      <c r="CAQ642" s="41"/>
      <c r="CAR642" s="41"/>
      <c r="CAS642" s="41"/>
      <c r="CAT642" s="41"/>
      <c r="CAU642" s="41"/>
      <c r="CAV642" s="41"/>
      <c r="CAW642" s="41"/>
      <c r="CAX642" s="41"/>
      <c r="CAY642" s="41"/>
      <c r="CAZ642" s="41"/>
      <c r="CBA642" s="41"/>
      <c r="CBB642" s="41"/>
      <c r="CBC642" s="41"/>
      <c r="CBD642" s="41"/>
      <c r="CBE642" s="41"/>
      <c r="CBF642" s="41"/>
      <c r="CBG642" s="41"/>
      <c r="CBH642" s="41"/>
      <c r="CBI642" s="41"/>
      <c r="CBJ642" s="41"/>
      <c r="CBK642" s="41"/>
      <c r="CBL642" s="41"/>
      <c r="CBM642" s="41"/>
      <c r="CBN642" s="41"/>
      <c r="CBO642" s="41"/>
      <c r="CBP642" s="41"/>
      <c r="CBQ642" s="41"/>
      <c r="CBR642" s="41"/>
      <c r="CBS642" s="41"/>
      <c r="CBT642" s="41"/>
      <c r="CBU642" s="41"/>
      <c r="CBV642" s="41"/>
      <c r="CBW642" s="41"/>
      <c r="CBX642" s="41"/>
      <c r="CBY642" s="41"/>
      <c r="CBZ642" s="41"/>
      <c r="CCA642" s="41"/>
      <c r="CCB642" s="41"/>
      <c r="CCC642" s="41"/>
      <c r="CCD642" s="41"/>
      <c r="CCE642" s="41"/>
      <c r="CCF642" s="41"/>
      <c r="CCG642" s="41"/>
      <c r="CCH642" s="41"/>
      <c r="CCI642" s="41"/>
      <c r="CCJ642" s="41"/>
      <c r="CCK642" s="41"/>
      <c r="CCL642" s="41"/>
      <c r="CCM642" s="41"/>
      <c r="CCN642" s="41"/>
      <c r="CCO642" s="41"/>
      <c r="CCP642" s="41"/>
      <c r="CCQ642" s="41"/>
      <c r="CCR642" s="41"/>
      <c r="CCS642" s="41"/>
      <c r="CCT642" s="41"/>
      <c r="CCU642" s="41"/>
      <c r="CCV642" s="41"/>
      <c r="CCW642" s="41"/>
      <c r="CCX642" s="41"/>
      <c r="CCY642" s="41"/>
      <c r="CCZ642" s="41"/>
      <c r="CDA642" s="41"/>
      <c r="CDB642" s="41"/>
      <c r="CDC642" s="41"/>
      <c r="CDD642" s="41"/>
      <c r="CDE642" s="41"/>
      <c r="CDF642" s="41"/>
      <c r="CDG642" s="41"/>
      <c r="CDH642" s="41"/>
      <c r="CDI642" s="41"/>
      <c r="CDJ642" s="41"/>
      <c r="CDK642" s="41"/>
      <c r="CDL642" s="41"/>
      <c r="CDM642" s="41"/>
      <c r="CDN642" s="41"/>
      <c r="CDO642" s="41"/>
      <c r="CDP642" s="41"/>
      <c r="CDQ642" s="41"/>
      <c r="CDR642" s="41"/>
      <c r="CDS642" s="41"/>
      <c r="CDT642" s="41"/>
      <c r="CDU642" s="41"/>
      <c r="CDV642" s="41"/>
      <c r="CDW642" s="41"/>
      <c r="CDX642" s="41"/>
      <c r="CDY642" s="41"/>
      <c r="CDZ642" s="41"/>
      <c r="CEA642" s="41"/>
      <c r="CEB642" s="41"/>
      <c r="CEC642" s="41"/>
      <c r="CED642" s="41"/>
      <c r="CEE642" s="41"/>
      <c r="CEF642" s="41"/>
      <c r="CEG642" s="41"/>
      <c r="CEH642" s="41"/>
      <c r="CEI642" s="41"/>
      <c r="CEJ642" s="41"/>
      <c r="CEK642" s="41"/>
      <c r="CEL642" s="41"/>
      <c r="CEM642" s="41"/>
      <c r="CEN642" s="41"/>
      <c r="CEO642" s="41"/>
      <c r="CEP642" s="41"/>
      <c r="CEQ642" s="41"/>
      <c r="CER642" s="41"/>
      <c r="CES642" s="41"/>
      <c r="CET642" s="41"/>
      <c r="CEU642" s="41"/>
      <c r="CEV642" s="41"/>
      <c r="CEW642" s="41"/>
      <c r="CEX642" s="41"/>
      <c r="CEY642" s="41"/>
      <c r="CEZ642" s="41"/>
      <c r="CFA642" s="41"/>
      <c r="CFB642" s="41"/>
      <c r="CFC642" s="41"/>
      <c r="CFD642" s="41"/>
      <c r="CFE642" s="41"/>
      <c r="CFF642" s="41"/>
      <c r="CFG642" s="41"/>
      <c r="CFH642" s="41"/>
      <c r="CFI642" s="41"/>
      <c r="CFJ642" s="41"/>
      <c r="CFK642" s="41"/>
      <c r="CFL642" s="41"/>
      <c r="CFM642" s="41"/>
      <c r="CFN642" s="41"/>
      <c r="CFO642" s="41"/>
      <c r="CFP642" s="41"/>
      <c r="CFQ642" s="41"/>
      <c r="CFR642" s="41"/>
      <c r="CFS642" s="41"/>
      <c r="CFT642" s="41"/>
      <c r="CFU642" s="41"/>
      <c r="CFV642" s="41"/>
      <c r="CFW642" s="41"/>
      <c r="CFX642" s="41"/>
      <c r="CFY642" s="41"/>
      <c r="CFZ642" s="41"/>
      <c r="CGA642" s="41"/>
      <c r="CGB642" s="41"/>
      <c r="CGC642" s="41"/>
      <c r="CGD642" s="41"/>
      <c r="CGE642" s="41"/>
      <c r="CGF642" s="41"/>
      <c r="CGG642" s="41"/>
      <c r="CGH642" s="41"/>
      <c r="CGI642" s="41"/>
      <c r="CGJ642" s="41"/>
      <c r="CGK642" s="41"/>
      <c r="CGL642" s="41"/>
      <c r="CGM642" s="41"/>
      <c r="CGN642" s="41"/>
      <c r="CGO642" s="41"/>
      <c r="CGP642" s="41"/>
      <c r="CGQ642" s="41"/>
      <c r="CGR642" s="41"/>
      <c r="CGS642" s="41"/>
      <c r="CGT642" s="41"/>
      <c r="CGU642" s="41"/>
      <c r="CGV642" s="41"/>
      <c r="CGW642" s="41"/>
      <c r="CGX642" s="41"/>
      <c r="CGY642" s="41"/>
      <c r="CGZ642" s="41"/>
      <c r="CHA642" s="41"/>
      <c r="CHB642" s="41"/>
      <c r="CHC642" s="41"/>
      <c r="CHD642" s="41"/>
      <c r="CHE642" s="41"/>
      <c r="CHF642" s="41"/>
      <c r="CHG642" s="41"/>
      <c r="CHH642" s="41"/>
      <c r="CHI642" s="41"/>
      <c r="CHJ642" s="41"/>
      <c r="CHK642" s="41"/>
      <c r="CHL642" s="41"/>
      <c r="CHM642" s="41"/>
      <c r="CHN642" s="41"/>
      <c r="CHO642" s="41"/>
      <c r="CHP642" s="41"/>
      <c r="CHQ642" s="41"/>
      <c r="CHR642" s="41"/>
      <c r="CHS642" s="41"/>
      <c r="CHT642" s="41"/>
      <c r="CHU642" s="41"/>
      <c r="CHV642" s="41"/>
      <c r="CHW642" s="41"/>
      <c r="CHX642" s="41"/>
      <c r="CHY642" s="41"/>
      <c r="CHZ642" s="41"/>
      <c r="CIA642" s="41"/>
      <c r="CIB642" s="41"/>
      <c r="CIC642" s="41"/>
      <c r="CID642" s="41"/>
      <c r="CIE642" s="41"/>
      <c r="CIF642" s="41"/>
      <c r="CIG642" s="41"/>
      <c r="CIH642" s="41"/>
      <c r="CII642" s="41"/>
      <c r="CIJ642" s="41"/>
      <c r="CIK642" s="41"/>
      <c r="CIL642" s="41"/>
      <c r="CIM642" s="41"/>
      <c r="CIN642" s="41"/>
      <c r="CIO642" s="41"/>
      <c r="CIP642" s="41"/>
      <c r="CIQ642" s="41"/>
      <c r="CIR642" s="41"/>
      <c r="CIS642" s="41"/>
      <c r="CIT642" s="41"/>
      <c r="CIU642" s="41"/>
      <c r="CIV642" s="41"/>
      <c r="CIW642" s="41"/>
      <c r="CIX642" s="41"/>
      <c r="CIY642" s="41"/>
      <c r="CIZ642" s="41"/>
      <c r="CJA642" s="41"/>
      <c r="CJB642" s="41"/>
      <c r="CJC642" s="41"/>
      <c r="CJD642" s="41"/>
      <c r="CJE642" s="41"/>
      <c r="CJF642" s="41"/>
      <c r="CJG642" s="41"/>
      <c r="CJH642" s="41"/>
      <c r="CJI642" s="41"/>
      <c r="CJJ642" s="41"/>
      <c r="CJK642" s="41"/>
      <c r="CJL642" s="41"/>
      <c r="CJM642" s="41"/>
      <c r="CJN642" s="41"/>
      <c r="CJO642" s="41"/>
      <c r="CJP642" s="41"/>
      <c r="CJQ642" s="41"/>
      <c r="CJR642" s="41"/>
      <c r="CJS642" s="41"/>
      <c r="CJT642" s="41"/>
      <c r="CJU642" s="41"/>
      <c r="CJV642" s="41"/>
      <c r="CJW642" s="41"/>
      <c r="CJX642" s="41"/>
      <c r="CJY642" s="41"/>
      <c r="CJZ642" s="41"/>
      <c r="CKA642" s="41"/>
      <c r="CKB642" s="41"/>
      <c r="CKC642" s="41"/>
      <c r="CKD642" s="41"/>
      <c r="CKE642" s="41"/>
      <c r="CKF642" s="41"/>
      <c r="CKG642" s="41"/>
      <c r="CKH642" s="41"/>
      <c r="CKI642" s="41"/>
      <c r="CKJ642" s="41"/>
      <c r="CKK642" s="41"/>
      <c r="CKL642" s="41"/>
      <c r="CKM642" s="41"/>
      <c r="CKN642" s="41"/>
      <c r="CKO642" s="41"/>
      <c r="CKP642" s="41"/>
      <c r="CKQ642" s="41"/>
      <c r="CKR642" s="41"/>
      <c r="CKS642" s="41"/>
      <c r="CKT642" s="41"/>
      <c r="CKU642" s="41"/>
      <c r="CKV642" s="41"/>
      <c r="CKW642" s="41"/>
      <c r="CKX642" s="41"/>
      <c r="CKY642" s="41"/>
      <c r="CKZ642" s="41"/>
      <c r="CLA642" s="41"/>
      <c r="CLB642" s="41"/>
      <c r="CLC642" s="41"/>
      <c r="CLD642" s="41"/>
      <c r="CLE642" s="41"/>
      <c r="CLF642" s="41"/>
      <c r="CLG642" s="41"/>
      <c r="CLH642" s="41"/>
      <c r="CLI642" s="41"/>
      <c r="CLJ642" s="41"/>
      <c r="CLK642" s="41"/>
      <c r="CLL642" s="41"/>
      <c r="CLM642" s="41"/>
      <c r="CLN642" s="41"/>
      <c r="CLO642" s="41"/>
      <c r="CLP642" s="41"/>
      <c r="CLQ642" s="41"/>
      <c r="CLR642" s="41"/>
      <c r="CLS642" s="41"/>
      <c r="CLT642" s="41"/>
      <c r="CLU642" s="41"/>
      <c r="CLV642" s="41"/>
      <c r="CLW642" s="41"/>
      <c r="CLX642" s="41"/>
      <c r="CLY642" s="41"/>
      <c r="CLZ642" s="41"/>
      <c r="CMA642" s="41"/>
      <c r="CMB642" s="41"/>
      <c r="CMC642" s="41"/>
      <c r="CMD642" s="41"/>
      <c r="CME642" s="41"/>
      <c r="CMF642" s="41"/>
      <c r="CMG642" s="41"/>
      <c r="CMH642" s="41"/>
      <c r="CMI642" s="41"/>
      <c r="CMJ642" s="41"/>
      <c r="CMK642" s="41"/>
      <c r="CML642" s="41"/>
      <c r="CMM642" s="41"/>
      <c r="CMN642" s="41"/>
      <c r="CMO642" s="41"/>
      <c r="CMP642" s="41"/>
      <c r="CMQ642" s="41"/>
      <c r="CMR642" s="41"/>
      <c r="CMS642" s="41"/>
      <c r="CMT642" s="41"/>
      <c r="CMU642" s="41"/>
      <c r="CMV642" s="41"/>
      <c r="CMW642" s="41"/>
      <c r="CMX642" s="41"/>
      <c r="CMY642" s="41"/>
      <c r="CMZ642" s="41"/>
      <c r="CNA642" s="41"/>
      <c r="CNB642" s="41"/>
      <c r="CNC642" s="41"/>
      <c r="CND642" s="41"/>
      <c r="CNE642" s="41"/>
      <c r="CNF642" s="41"/>
      <c r="CNG642" s="41"/>
      <c r="CNH642" s="41"/>
      <c r="CNI642" s="41"/>
      <c r="CNJ642" s="41"/>
      <c r="CNK642" s="41"/>
      <c r="CNL642" s="41"/>
      <c r="CNM642" s="41"/>
      <c r="CNN642" s="41"/>
      <c r="CNO642" s="41"/>
      <c r="CNP642" s="41"/>
      <c r="CNQ642" s="41"/>
      <c r="CNR642" s="41"/>
      <c r="CNS642" s="41"/>
      <c r="CNT642" s="41"/>
      <c r="CNU642" s="41"/>
      <c r="CNV642" s="41"/>
      <c r="CNW642" s="41"/>
      <c r="CNX642" s="41"/>
      <c r="CNY642" s="41"/>
      <c r="CNZ642" s="41"/>
      <c r="COA642" s="41"/>
      <c r="COB642" s="41"/>
      <c r="COC642" s="41"/>
      <c r="COD642" s="41"/>
      <c r="COE642" s="41"/>
      <c r="COF642" s="41"/>
      <c r="COG642" s="41"/>
      <c r="COH642" s="41"/>
      <c r="COI642" s="41"/>
      <c r="COJ642" s="41"/>
      <c r="COK642" s="41"/>
      <c r="COL642" s="41"/>
      <c r="COM642" s="41"/>
      <c r="CON642" s="41"/>
      <c r="COO642" s="41"/>
      <c r="COP642" s="41"/>
      <c r="COQ642" s="41"/>
      <c r="COR642" s="41"/>
      <c r="COS642" s="41"/>
      <c r="COT642" s="41"/>
      <c r="COU642" s="41"/>
      <c r="COV642" s="41"/>
      <c r="COW642" s="41"/>
      <c r="COX642" s="41"/>
      <c r="COY642" s="41"/>
      <c r="COZ642" s="41"/>
      <c r="CPA642" s="41"/>
      <c r="CPB642" s="41"/>
      <c r="CPC642" s="41"/>
      <c r="CPD642" s="41"/>
      <c r="CPE642" s="41"/>
      <c r="CPF642" s="41"/>
      <c r="CPG642" s="41"/>
      <c r="CPH642" s="41"/>
      <c r="CPI642" s="41"/>
      <c r="CPJ642" s="41"/>
      <c r="CPK642" s="41"/>
      <c r="CPL642" s="41"/>
      <c r="CPM642" s="41"/>
      <c r="CPN642" s="41"/>
      <c r="CPO642" s="41"/>
      <c r="CPP642" s="41"/>
      <c r="CPQ642" s="41"/>
      <c r="CPR642" s="41"/>
      <c r="CPS642" s="41"/>
      <c r="CPT642" s="41"/>
      <c r="CPU642" s="41"/>
      <c r="CPV642" s="41"/>
      <c r="CPW642" s="41"/>
      <c r="CPX642" s="41"/>
      <c r="CPY642" s="41"/>
      <c r="CPZ642" s="41"/>
      <c r="CQA642" s="41"/>
      <c r="CQB642" s="41"/>
      <c r="CQC642" s="41"/>
      <c r="CQD642" s="41"/>
      <c r="CQE642" s="41"/>
      <c r="CQF642" s="41"/>
      <c r="CQG642" s="41"/>
      <c r="CQH642" s="41"/>
      <c r="CQI642" s="41"/>
      <c r="CQJ642" s="41"/>
      <c r="CQK642" s="41"/>
      <c r="CQL642" s="41"/>
      <c r="CQM642" s="41"/>
      <c r="CQN642" s="41"/>
      <c r="CQO642" s="41"/>
      <c r="CQP642" s="41"/>
      <c r="CQQ642" s="41"/>
      <c r="CQR642" s="41"/>
      <c r="CQS642" s="41"/>
      <c r="CQT642" s="41"/>
      <c r="CQU642" s="41"/>
      <c r="CQV642" s="41"/>
      <c r="CQW642" s="41"/>
      <c r="CQX642" s="41"/>
      <c r="CQY642" s="41"/>
      <c r="CQZ642" s="41"/>
      <c r="CRA642" s="41"/>
      <c r="CRB642" s="41"/>
      <c r="CRC642" s="41"/>
      <c r="CRD642" s="41"/>
      <c r="CRE642" s="41"/>
      <c r="CRF642" s="41"/>
      <c r="CRG642" s="41"/>
      <c r="CRH642" s="41"/>
      <c r="CRI642" s="41"/>
      <c r="CRJ642" s="41"/>
      <c r="CRK642" s="41"/>
      <c r="CRL642" s="41"/>
      <c r="CRM642" s="41"/>
      <c r="CRN642" s="41"/>
      <c r="CRO642" s="41"/>
      <c r="CRP642" s="41"/>
      <c r="CRQ642" s="41"/>
      <c r="CRR642" s="41"/>
      <c r="CRS642" s="41"/>
      <c r="CRT642" s="41"/>
      <c r="CRU642" s="41"/>
      <c r="CRV642" s="41"/>
      <c r="CRW642" s="41"/>
      <c r="CRX642" s="41"/>
      <c r="CRY642" s="41"/>
      <c r="CRZ642" s="41"/>
      <c r="CSA642" s="41"/>
      <c r="CSB642" s="41"/>
      <c r="CSC642" s="41"/>
      <c r="CSD642" s="41"/>
      <c r="CSE642" s="41"/>
      <c r="CSF642" s="41"/>
      <c r="CSG642" s="41"/>
      <c r="CSH642" s="41"/>
      <c r="CSI642" s="41"/>
      <c r="CSJ642" s="41"/>
      <c r="CSK642" s="41"/>
      <c r="CSL642" s="41"/>
      <c r="CSM642" s="41"/>
      <c r="CSN642" s="41"/>
      <c r="CSO642" s="41"/>
      <c r="CSP642" s="41"/>
      <c r="CSQ642" s="41"/>
      <c r="CSR642" s="41"/>
      <c r="CSS642" s="41"/>
      <c r="CST642" s="41"/>
      <c r="CSU642" s="41"/>
      <c r="CSV642" s="41"/>
      <c r="CSW642" s="41"/>
      <c r="CSX642" s="41"/>
      <c r="CSY642" s="41"/>
      <c r="CSZ642" s="41"/>
      <c r="CTA642" s="41"/>
      <c r="CTB642" s="41"/>
      <c r="CTC642" s="41"/>
      <c r="CTD642" s="41"/>
      <c r="CTE642" s="41"/>
      <c r="CTF642" s="41"/>
      <c r="CTG642" s="41"/>
      <c r="CTH642" s="41"/>
      <c r="CTI642" s="41"/>
      <c r="CTJ642" s="41"/>
      <c r="CTK642" s="41"/>
      <c r="CTL642" s="41"/>
      <c r="CTM642" s="41"/>
      <c r="CTN642" s="41"/>
      <c r="CTO642" s="41"/>
      <c r="CTP642" s="41"/>
      <c r="CTQ642" s="41"/>
      <c r="CTR642" s="41"/>
      <c r="CTS642" s="41"/>
      <c r="CTT642" s="41"/>
      <c r="CTU642" s="41"/>
      <c r="CTV642" s="41"/>
      <c r="CTW642" s="41"/>
      <c r="CTX642" s="41"/>
      <c r="CTY642" s="41"/>
      <c r="CTZ642" s="41"/>
      <c r="CUA642" s="41"/>
      <c r="CUB642" s="41"/>
      <c r="CUC642" s="41"/>
      <c r="CUD642" s="41"/>
      <c r="CUE642" s="41"/>
      <c r="CUF642" s="41"/>
      <c r="CUG642" s="41"/>
      <c r="CUH642" s="41"/>
      <c r="CUI642" s="41"/>
      <c r="CUJ642" s="41"/>
      <c r="CUK642" s="41"/>
      <c r="CUL642" s="41"/>
      <c r="CUM642" s="41"/>
      <c r="CUN642" s="41"/>
      <c r="CUO642" s="41"/>
      <c r="CUP642" s="41"/>
      <c r="CUQ642" s="41"/>
      <c r="CUR642" s="41"/>
      <c r="CUS642" s="41"/>
      <c r="CUT642" s="41"/>
      <c r="CUU642" s="41"/>
      <c r="CUV642" s="41"/>
      <c r="CUW642" s="41"/>
      <c r="CUX642" s="41"/>
      <c r="CUY642" s="41"/>
      <c r="CUZ642" s="41"/>
      <c r="CVA642" s="41"/>
      <c r="CVB642" s="41"/>
      <c r="CVC642" s="41"/>
      <c r="CVD642" s="41"/>
      <c r="CVE642" s="41"/>
      <c r="CVF642" s="41"/>
      <c r="CVG642" s="41"/>
      <c r="CVH642" s="41"/>
      <c r="CVI642" s="41"/>
      <c r="CVJ642" s="41"/>
      <c r="CVK642" s="41"/>
      <c r="CVL642" s="41"/>
      <c r="CVM642" s="41"/>
      <c r="CVN642" s="41"/>
      <c r="CVO642" s="41"/>
      <c r="CVP642" s="41"/>
      <c r="CVQ642" s="41"/>
      <c r="CVR642" s="41"/>
      <c r="CVS642" s="41"/>
      <c r="CVT642" s="41"/>
      <c r="CVU642" s="41"/>
      <c r="CVV642" s="41"/>
      <c r="CVW642" s="41"/>
      <c r="CVX642" s="41"/>
      <c r="CVY642" s="41"/>
      <c r="CVZ642" s="41"/>
      <c r="CWA642" s="41"/>
      <c r="CWB642" s="41"/>
      <c r="CWC642" s="41"/>
      <c r="CWD642" s="41"/>
      <c r="CWE642" s="41"/>
      <c r="CWF642" s="41"/>
      <c r="CWG642" s="41"/>
      <c r="CWH642" s="41"/>
      <c r="CWI642" s="41"/>
      <c r="CWJ642" s="41"/>
      <c r="CWK642" s="41"/>
      <c r="CWL642" s="41"/>
      <c r="CWM642" s="41"/>
      <c r="CWN642" s="41"/>
      <c r="CWO642" s="41"/>
      <c r="CWP642" s="41"/>
      <c r="CWQ642" s="41"/>
      <c r="CWR642" s="41"/>
      <c r="CWS642" s="41"/>
      <c r="CWT642" s="41"/>
      <c r="CWU642" s="41"/>
      <c r="CWV642" s="41"/>
      <c r="CWW642" s="41"/>
      <c r="CWX642" s="41"/>
      <c r="CWY642" s="41"/>
      <c r="CWZ642" s="41"/>
      <c r="CXA642" s="41"/>
      <c r="CXB642" s="41"/>
      <c r="CXC642" s="41"/>
      <c r="CXD642" s="41"/>
      <c r="CXE642" s="41"/>
      <c r="CXF642" s="41"/>
      <c r="CXG642" s="41"/>
      <c r="CXH642" s="41"/>
      <c r="CXI642" s="41"/>
      <c r="CXJ642" s="41"/>
      <c r="CXK642" s="41"/>
      <c r="CXL642" s="41"/>
      <c r="CXM642" s="41"/>
      <c r="CXN642" s="41"/>
      <c r="CXO642" s="41"/>
      <c r="CXP642" s="41"/>
      <c r="CXQ642" s="41"/>
      <c r="CXR642" s="41"/>
      <c r="CXS642" s="41"/>
      <c r="CXT642" s="41"/>
      <c r="CXU642" s="41"/>
      <c r="CXV642" s="41"/>
      <c r="CXW642" s="41"/>
      <c r="CXX642" s="41"/>
      <c r="CXY642" s="41"/>
      <c r="CXZ642" s="41"/>
      <c r="CYA642" s="41"/>
      <c r="CYB642" s="41"/>
      <c r="CYC642" s="41"/>
      <c r="CYD642" s="41"/>
      <c r="CYE642" s="41"/>
      <c r="CYF642" s="41"/>
      <c r="CYG642" s="41"/>
      <c r="CYH642" s="41"/>
      <c r="CYI642" s="41"/>
      <c r="CYJ642" s="41"/>
      <c r="CYK642" s="41"/>
      <c r="CYL642" s="41"/>
      <c r="CYM642" s="41"/>
      <c r="CYN642" s="41"/>
      <c r="CYO642" s="41"/>
      <c r="CYP642" s="41"/>
      <c r="CYQ642" s="41"/>
      <c r="CYR642" s="41"/>
      <c r="CYS642" s="41"/>
      <c r="CYT642" s="41"/>
      <c r="CYU642" s="41"/>
      <c r="CYV642" s="41"/>
      <c r="CYW642" s="41"/>
      <c r="CYX642" s="41"/>
      <c r="CYY642" s="41"/>
      <c r="CYZ642" s="41"/>
      <c r="CZA642" s="41"/>
      <c r="CZB642" s="41"/>
      <c r="CZC642" s="41"/>
      <c r="CZD642" s="41"/>
      <c r="CZE642" s="41"/>
      <c r="CZF642" s="41"/>
      <c r="CZG642" s="41"/>
      <c r="CZH642" s="41"/>
      <c r="CZI642" s="41"/>
      <c r="CZJ642" s="41"/>
      <c r="CZK642" s="41"/>
      <c r="CZL642" s="41"/>
      <c r="CZM642" s="41"/>
      <c r="CZN642" s="41"/>
      <c r="CZO642" s="41"/>
      <c r="CZP642" s="41"/>
      <c r="CZQ642" s="41"/>
      <c r="CZR642" s="41"/>
      <c r="CZS642" s="41"/>
      <c r="CZT642" s="41"/>
      <c r="CZU642" s="41"/>
      <c r="CZV642" s="41"/>
      <c r="CZW642" s="41"/>
      <c r="CZX642" s="41"/>
      <c r="CZY642" s="41"/>
      <c r="CZZ642" s="41"/>
      <c r="DAA642" s="41"/>
      <c r="DAB642" s="41"/>
      <c r="DAC642" s="41"/>
      <c r="DAD642" s="41"/>
      <c r="DAE642" s="41"/>
      <c r="DAF642" s="41"/>
      <c r="DAG642" s="41"/>
      <c r="DAH642" s="41"/>
      <c r="DAI642" s="41"/>
      <c r="DAJ642" s="41"/>
      <c r="DAK642" s="41"/>
      <c r="DAL642" s="41"/>
      <c r="DAM642" s="41"/>
      <c r="DAN642" s="41"/>
      <c r="DAO642" s="41"/>
      <c r="DAP642" s="41"/>
      <c r="DAQ642" s="41"/>
      <c r="DAR642" s="41"/>
      <c r="DAS642" s="41"/>
      <c r="DAT642" s="41"/>
      <c r="DAU642" s="41"/>
      <c r="DAV642" s="41"/>
      <c r="DAW642" s="41"/>
      <c r="DAX642" s="41"/>
      <c r="DAY642" s="41"/>
      <c r="DAZ642" s="41"/>
      <c r="DBA642" s="41"/>
      <c r="DBB642" s="41"/>
      <c r="DBC642" s="41"/>
      <c r="DBD642" s="41"/>
      <c r="DBE642" s="41"/>
      <c r="DBF642" s="41"/>
      <c r="DBG642" s="41"/>
      <c r="DBH642" s="41"/>
      <c r="DBI642" s="41"/>
      <c r="DBJ642" s="41"/>
      <c r="DBK642" s="41"/>
      <c r="DBL642" s="41"/>
      <c r="DBM642" s="41"/>
      <c r="DBN642" s="41"/>
      <c r="DBO642" s="41"/>
      <c r="DBP642" s="41"/>
      <c r="DBQ642" s="41"/>
      <c r="DBR642" s="41"/>
      <c r="DBS642" s="41"/>
      <c r="DBT642" s="41"/>
      <c r="DBU642" s="41"/>
      <c r="DBV642" s="41"/>
      <c r="DBW642" s="41"/>
      <c r="DBX642" s="41"/>
      <c r="DBY642" s="41"/>
      <c r="DBZ642" s="41"/>
      <c r="DCA642" s="41"/>
      <c r="DCB642" s="41"/>
      <c r="DCC642" s="41"/>
      <c r="DCD642" s="41"/>
      <c r="DCE642" s="41"/>
      <c r="DCF642" s="41"/>
      <c r="DCG642" s="41"/>
      <c r="DCH642" s="41"/>
      <c r="DCI642" s="41"/>
      <c r="DCJ642" s="41"/>
      <c r="DCK642" s="41"/>
      <c r="DCL642" s="41"/>
      <c r="DCM642" s="41"/>
      <c r="DCN642" s="41"/>
      <c r="DCO642" s="41"/>
      <c r="DCP642" s="41"/>
      <c r="DCQ642" s="41"/>
      <c r="DCR642" s="41"/>
      <c r="DCS642" s="41"/>
      <c r="DCT642" s="41"/>
      <c r="DCU642" s="41"/>
      <c r="DCV642" s="41"/>
      <c r="DCW642" s="41"/>
      <c r="DCX642" s="41"/>
      <c r="DCY642" s="41"/>
      <c r="DCZ642" s="41"/>
      <c r="DDA642" s="41"/>
      <c r="DDB642" s="41"/>
      <c r="DDC642" s="41"/>
      <c r="DDD642" s="41"/>
      <c r="DDE642" s="41"/>
      <c r="DDF642" s="41"/>
      <c r="DDG642" s="41"/>
      <c r="DDH642" s="41"/>
      <c r="DDI642" s="41"/>
      <c r="DDJ642" s="41"/>
      <c r="DDK642" s="41"/>
      <c r="DDL642" s="41"/>
      <c r="DDM642" s="41"/>
      <c r="DDN642" s="41"/>
      <c r="DDO642" s="41"/>
      <c r="DDP642" s="41"/>
      <c r="DDQ642" s="41"/>
      <c r="DDR642" s="41"/>
      <c r="DDS642" s="41"/>
      <c r="DDT642" s="41"/>
      <c r="DDU642" s="41"/>
      <c r="DDV642" s="41"/>
      <c r="DDW642" s="41"/>
      <c r="DDX642" s="41"/>
      <c r="DDY642" s="41"/>
      <c r="DDZ642" s="41"/>
      <c r="DEA642" s="41"/>
      <c r="DEB642" s="41"/>
      <c r="DEC642" s="41"/>
      <c r="DED642" s="41"/>
      <c r="DEE642" s="41"/>
      <c r="DEF642" s="41"/>
      <c r="DEG642" s="41"/>
      <c r="DEH642" s="41"/>
      <c r="DEI642" s="41"/>
      <c r="DEJ642" s="41"/>
      <c r="DEK642" s="41"/>
      <c r="DEL642" s="41"/>
      <c r="DEM642" s="41"/>
      <c r="DEN642" s="41"/>
      <c r="DEO642" s="41"/>
      <c r="DEP642" s="41"/>
      <c r="DEQ642" s="41"/>
      <c r="DER642" s="41"/>
      <c r="DES642" s="41"/>
      <c r="DET642" s="41"/>
      <c r="DEU642" s="41"/>
      <c r="DEV642" s="41"/>
      <c r="DEW642" s="41"/>
      <c r="DEX642" s="41"/>
      <c r="DEY642" s="41"/>
      <c r="DEZ642" s="41"/>
      <c r="DFA642" s="41"/>
      <c r="DFB642" s="41"/>
      <c r="DFC642" s="41"/>
      <c r="DFD642" s="41"/>
      <c r="DFE642" s="41"/>
      <c r="DFF642" s="41"/>
      <c r="DFG642" s="41"/>
      <c r="DFH642" s="41"/>
      <c r="DFI642" s="41"/>
      <c r="DFJ642" s="41"/>
      <c r="DFK642" s="41"/>
      <c r="DFL642" s="41"/>
      <c r="DFM642" s="41"/>
      <c r="DFN642" s="41"/>
      <c r="DFO642" s="41"/>
      <c r="DFP642" s="41"/>
      <c r="DFQ642" s="41"/>
      <c r="DFR642" s="41"/>
      <c r="DFS642" s="41"/>
      <c r="DFT642" s="41"/>
      <c r="DFU642" s="41"/>
      <c r="DFV642" s="41"/>
      <c r="DFW642" s="41"/>
      <c r="DFX642" s="41"/>
      <c r="DFY642" s="41"/>
      <c r="DFZ642" s="41"/>
      <c r="DGA642" s="41"/>
      <c r="DGB642" s="41"/>
      <c r="DGC642" s="41"/>
      <c r="DGD642" s="41"/>
      <c r="DGE642" s="41"/>
      <c r="DGF642" s="41"/>
      <c r="DGG642" s="41"/>
      <c r="DGH642" s="41"/>
      <c r="DGI642" s="41"/>
      <c r="DGJ642" s="41"/>
      <c r="DGK642" s="41"/>
      <c r="DGL642" s="41"/>
      <c r="DGM642" s="41"/>
      <c r="DGN642" s="41"/>
      <c r="DGO642" s="41"/>
      <c r="DGP642" s="41"/>
      <c r="DGQ642" s="41"/>
      <c r="DGR642" s="41"/>
      <c r="DGS642" s="41"/>
      <c r="DGT642" s="41"/>
      <c r="DGU642" s="41"/>
      <c r="DGV642" s="41"/>
      <c r="DGW642" s="41"/>
      <c r="DGX642" s="41"/>
      <c r="DGY642" s="41"/>
      <c r="DGZ642" s="41"/>
      <c r="DHA642" s="41"/>
      <c r="DHB642" s="41"/>
      <c r="DHC642" s="41"/>
      <c r="DHD642" s="41"/>
      <c r="DHE642" s="41"/>
      <c r="DHF642" s="41"/>
      <c r="DHG642" s="41"/>
      <c r="DHH642" s="41"/>
      <c r="DHI642" s="41"/>
      <c r="DHJ642" s="41"/>
      <c r="DHK642" s="41"/>
      <c r="DHL642" s="41"/>
      <c r="DHM642" s="41"/>
      <c r="DHN642" s="41"/>
      <c r="DHO642" s="41"/>
      <c r="DHP642" s="41"/>
      <c r="DHQ642" s="41"/>
      <c r="DHR642" s="41"/>
      <c r="DHS642" s="41"/>
      <c r="DHT642" s="41"/>
      <c r="DHU642" s="41"/>
      <c r="DHV642" s="41"/>
      <c r="DHW642" s="41"/>
      <c r="DHX642" s="41"/>
      <c r="DHY642" s="41"/>
      <c r="DHZ642" s="41"/>
      <c r="DIA642" s="41"/>
      <c r="DIB642" s="41"/>
      <c r="DIC642" s="41"/>
      <c r="DID642" s="41"/>
      <c r="DIE642" s="41"/>
      <c r="DIF642" s="41"/>
      <c r="DIG642" s="41"/>
      <c r="DIH642" s="41"/>
      <c r="DII642" s="41"/>
      <c r="DIJ642" s="41"/>
      <c r="DIK642" s="41"/>
      <c r="DIL642" s="41"/>
      <c r="DIM642" s="41"/>
      <c r="DIN642" s="41"/>
      <c r="DIO642" s="41"/>
      <c r="DIP642" s="41"/>
      <c r="DIQ642" s="41"/>
      <c r="DIR642" s="41"/>
      <c r="DIS642" s="41"/>
      <c r="DIT642" s="41"/>
      <c r="DIU642" s="41"/>
      <c r="DIV642" s="41"/>
      <c r="DIW642" s="41"/>
      <c r="DIX642" s="41"/>
      <c r="DIY642" s="41"/>
      <c r="DIZ642" s="41"/>
      <c r="DJA642" s="41"/>
      <c r="DJB642" s="41"/>
      <c r="DJC642" s="41"/>
      <c r="DJD642" s="41"/>
      <c r="DJE642" s="41"/>
      <c r="DJF642" s="41"/>
      <c r="DJG642" s="41"/>
      <c r="DJH642" s="41"/>
      <c r="DJI642" s="41"/>
      <c r="DJJ642" s="41"/>
      <c r="DJK642" s="41"/>
      <c r="DJL642" s="41"/>
      <c r="DJM642" s="41"/>
      <c r="DJN642" s="41"/>
      <c r="DJO642" s="41"/>
      <c r="DJP642" s="41"/>
      <c r="DJQ642" s="41"/>
      <c r="DJR642" s="41"/>
      <c r="DJS642" s="41"/>
      <c r="DJT642" s="41"/>
      <c r="DJU642" s="41"/>
      <c r="DJV642" s="41"/>
      <c r="DJW642" s="41"/>
      <c r="DJX642" s="41"/>
      <c r="DJY642" s="41"/>
      <c r="DJZ642" s="41"/>
      <c r="DKA642" s="41"/>
      <c r="DKB642" s="41"/>
      <c r="DKC642" s="41"/>
      <c r="DKD642" s="41"/>
      <c r="DKE642" s="41"/>
      <c r="DKF642" s="41"/>
      <c r="DKG642" s="41"/>
      <c r="DKH642" s="41"/>
      <c r="DKI642" s="41"/>
      <c r="DKJ642" s="41"/>
      <c r="DKK642" s="41"/>
      <c r="DKL642" s="41"/>
      <c r="DKM642" s="41"/>
      <c r="DKN642" s="41"/>
      <c r="DKO642" s="41"/>
      <c r="DKP642" s="41"/>
      <c r="DKQ642" s="41"/>
      <c r="DKR642" s="41"/>
      <c r="DKS642" s="41"/>
      <c r="DKT642" s="41"/>
      <c r="DKU642" s="41"/>
      <c r="DKV642" s="41"/>
      <c r="DKW642" s="41"/>
      <c r="DKX642" s="41"/>
      <c r="DKY642" s="41"/>
      <c r="DKZ642" s="41"/>
      <c r="DLA642" s="41"/>
      <c r="DLB642" s="41"/>
      <c r="DLC642" s="41"/>
      <c r="DLD642" s="41"/>
      <c r="DLE642" s="41"/>
      <c r="DLF642" s="41"/>
      <c r="DLG642" s="41"/>
      <c r="DLH642" s="41"/>
      <c r="DLI642" s="41"/>
      <c r="DLJ642" s="41"/>
      <c r="DLK642" s="41"/>
      <c r="DLL642" s="41"/>
      <c r="DLM642" s="41"/>
      <c r="DLN642" s="41"/>
      <c r="DLO642" s="41"/>
      <c r="DLP642" s="41"/>
      <c r="DLQ642" s="41"/>
      <c r="DLR642" s="41"/>
      <c r="DLS642" s="41"/>
      <c r="DLT642" s="41"/>
      <c r="DLU642" s="41"/>
      <c r="DLV642" s="41"/>
      <c r="DLW642" s="41"/>
      <c r="DLX642" s="41"/>
      <c r="DLY642" s="41"/>
      <c r="DLZ642" s="41"/>
      <c r="DMA642" s="41"/>
      <c r="DMB642" s="41"/>
      <c r="DMC642" s="41"/>
      <c r="DMD642" s="41"/>
      <c r="DME642" s="41"/>
      <c r="DMF642" s="41"/>
      <c r="DMG642" s="41"/>
      <c r="DMH642" s="41"/>
      <c r="DMI642" s="41"/>
      <c r="DMJ642" s="41"/>
      <c r="DMK642" s="41"/>
      <c r="DML642" s="41"/>
      <c r="DMM642" s="41"/>
      <c r="DMN642" s="41"/>
      <c r="DMO642" s="41"/>
      <c r="DMP642" s="41"/>
      <c r="DMQ642" s="41"/>
      <c r="DMR642" s="41"/>
      <c r="DMS642" s="41"/>
      <c r="DMT642" s="41"/>
      <c r="DMU642" s="41"/>
      <c r="DMV642" s="41"/>
      <c r="DMW642" s="41"/>
      <c r="DMX642" s="41"/>
      <c r="DMY642" s="41"/>
      <c r="DMZ642" s="41"/>
      <c r="DNA642" s="41"/>
      <c r="DNB642" s="41"/>
      <c r="DNC642" s="41"/>
      <c r="DND642" s="41"/>
      <c r="DNE642" s="41"/>
      <c r="DNF642" s="41"/>
      <c r="DNG642" s="41"/>
      <c r="DNH642" s="41"/>
      <c r="DNI642" s="41"/>
      <c r="DNJ642" s="41"/>
      <c r="DNK642" s="41"/>
      <c r="DNL642" s="41"/>
      <c r="DNM642" s="41"/>
      <c r="DNN642" s="41"/>
      <c r="DNO642" s="41"/>
      <c r="DNP642" s="41"/>
      <c r="DNQ642" s="41"/>
      <c r="DNR642" s="41"/>
      <c r="DNS642" s="41"/>
      <c r="DNT642" s="41"/>
      <c r="DNU642" s="41"/>
      <c r="DNV642" s="41"/>
      <c r="DNW642" s="41"/>
      <c r="DNX642" s="41"/>
      <c r="DNY642" s="41"/>
      <c r="DNZ642" s="41"/>
      <c r="DOA642" s="41"/>
      <c r="DOB642" s="41"/>
      <c r="DOC642" s="41"/>
      <c r="DOD642" s="41"/>
      <c r="DOE642" s="41"/>
      <c r="DOF642" s="41"/>
      <c r="DOG642" s="41"/>
      <c r="DOH642" s="41"/>
      <c r="DOI642" s="41"/>
      <c r="DOJ642" s="41"/>
      <c r="DOK642" s="41"/>
      <c r="DOL642" s="41"/>
      <c r="DOM642" s="41"/>
      <c r="DON642" s="41"/>
      <c r="DOO642" s="41"/>
      <c r="DOP642" s="41"/>
      <c r="DOQ642" s="41"/>
      <c r="DOR642" s="41"/>
      <c r="DOS642" s="41"/>
      <c r="DOT642" s="41"/>
      <c r="DOU642" s="41"/>
      <c r="DOV642" s="41"/>
      <c r="DOW642" s="41"/>
      <c r="DOX642" s="41"/>
      <c r="DOY642" s="41"/>
      <c r="DOZ642" s="41"/>
      <c r="DPA642" s="41"/>
      <c r="DPB642" s="41"/>
      <c r="DPC642" s="41"/>
      <c r="DPD642" s="41"/>
      <c r="DPE642" s="41"/>
      <c r="DPF642" s="41"/>
      <c r="DPG642" s="41"/>
      <c r="DPH642" s="41"/>
      <c r="DPI642" s="41"/>
      <c r="DPJ642" s="41"/>
      <c r="DPK642" s="41"/>
      <c r="DPL642" s="41"/>
      <c r="DPM642" s="41"/>
      <c r="DPN642" s="41"/>
      <c r="DPO642" s="41"/>
      <c r="DPP642" s="41"/>
      <c r="DPQ642" s="41"/>
      <c r="DPR642" s="41"/>
      <c r="DPS642" s="41"/>
      <c r="DPT642" s="41"/>
      <c r="DPU642" s="41"/>
      <c r="DPV642" s="41"/>
      <c r="DPW642" s="41"/>
      <c r="DPX642" s="41"/>
      <c r="DPY642" s="41"/>
      <c r="DPZ642" s="41"/>
      <c r="DQA642" s="41"/>
      <c r="DQB642" s="41"/>
      <c r="DQC642" s="41"/>
      <c r="DQD642" s="41"/>
      <c r="DQE642" s="41"/>
      <c r="DQF642" s="41"/>
      <c r="DQG642" s="41"/>
      <c r="DQH642" s="41"/>
      <c r="DQI642" s="41"/>
      <c r="DQJ642" s="41"/>
      <c r="DQK642" s="41"/>
      <c r="DQL642" s="41"/>
      <c r="DQM642" s="41"/>
      <c r="DQN642" s="41"/>
      <c r="DQO642" s="41"/>
      <c r="DQP642" s="41"/>
      <c r="DQQ642" s="41"/>
      <c r="DQR642" s="41"/>
      <c r="DQS642" s="41"/>
      <c r="DQT642" s="41"/>
      <c r="DQU642" s="41"/>
      <c r="DQV642" s="41"/>
      <c r="DQW642" s="41"/>
      <c r="DQX642" s="41"/>
      <c r="DQY642" s="41"/>
      <c r="DQZ642" s="41"/>
      <c r="DRA642" s="41"/>
      <c r="DRB642" s="41"/>
      <c r="DRC642" s="41"/>
      <c r="DRD642" s="41"/>
      <c r="DRE642" s="41"/>
      <c r="DRF642" s="41"/>
      <c r="DRG642" s="41"/>
      <c r="DRH642" s="41"/>
      <c r="DRI642" s="41"/>
      <c r="DRJ642" s="41"/>
      <c r="DRK642" s="41"/>
      <c r="DRL642" s="41"/>
      <c r="DRM642" s="41"/>
      <c r="DRN642" s="41"/>
      <c r="DRO642" s="41"/>
      <c r="DRP642" s="41"/>
      <c r="DRQ642" s="41"/>
      <c r="DRR642" s="41"/>
      <c r="DRS642" s="41"/>
      <c r="DRT642" s="41"/>
      <c r="DRU642" s="41"/>
      <c r="DRV642" s="41"/>
      <c r="DRW642" s="41"/>
      <c r="DRX642" s="41"/>
      <c r="DRY642" s="41"/>
      <c r="DRZ642" s="41"/>
      <c r="DSA642" s="41"/>
      <c r="DSB642" s="41"/>
      <c r="DSC642" s="41"/>
      <c r="DSD642" s="41"/>
      <c r="DSE642" s="41"/>
      <c r="DSF642" s="41"/>
      <c r="DSG642" s="41"/>
      <c r="DSH642" s="41"/>
      <c r="DSI642" s="41"/>
      <c r="DSJ642" s="41"/>
      <c r="DSK642" s="41"/>
      <c r="DSL642" s="41"/>
      <c r="DSM642" s="41"/>
      <c r="DSN642" s="41"/>
      <c r="DSO642" s="41"/>
      <c r="DSP642" s="41"/>
      <c r="DSQ642" s="41"/>
      <c r="DSR642" s="41"/>
      <c r="DSS642" s="41"/>
      <c r="DST642" s="41"/>
      <c r="DSU642" s="41"/>
      <c r="DSV642" s="41"/>
      <c r="DSW642" s="41"/>
      <c r="DSX642" s="41"/>
      <c r="DSY642" s="41"/>
      <c r="DSZ642" s="41"/>
      <c r="DTA642" s="41"/>
      <c r="DTB642" s="41"/>
      <c r="DTC642" s="41"/>
      <c r="DTD642" s="41"/>
      <c r="DTE642" s="41"/>
      <c r="DTF642" s="41"/>
      <c r="DTG642" s="41"/>
      <c r="DTH642" s="41"/>
      <c r="DTI642" s="41"/>
      <c r="DTJ642" s="41"/>
      <c r="DTK642" s="41"/>
      <c r="DTL642" s="41"/>
      <c r="DTM642" s="41"/>
      <c r="DTN642" s="41"/>
      <c r="DTO642" s="41"/>
      <c r="DTP642" s="41"/>
      <c r="DTQ642" s="41"/>
      <c r="DTR642" s="41"/>
      <c r="DTS642" s="41"/>
      <c r="DTT642" s="41"/>
      <c r="DTU642" s="41"/>
      <c r="DTV642" s="41"/>
      <c r="DTW642" s="41"/>
      <c r="DTX642" s="41"/>
      <c r="DTY642" s="41"/>
      <c r="DTZ642" s="41"/>
      <c r="DUA642" s="41"/>
      <c r="DUB642" s="41"/>
      <c r="DUC642" s="41"/>
      <c r="DUD642" s="41"/>
      <c r="DUE642" s="41"/>
      <c r="DUF642" s="41"/>
      <c r="DUG642" s="41"/>
      <c r="DUH642" s="41"/>
      <c r="DUI642" s="41"/>
      <c r="DUJ642" s="41"/>
      <c r="DUK642" s="41"/>
      <c r="DUL642" s="41"/>
      <c r="DUM642" s="41"/>
      <c r="DUN642" s="41"/>
      <c r="DUO642" s="41"/>
      <c r="DUP642" s="41"/>
      <c r="DUQ642" s="41"/>
      <c r="DUR642" s="41"/>
      <c r="DUS642" s="41"/>
      <c r="DUT642" s="41"/>
      <c r="DUU642" s="41"/>
      <c r="DUV642" s="41"/>
      <c r="DUW642" s="41"/>
      <c r="DUX642" s="41"/>
      <c r="DUY642" s="41"/>
      <c r="DUZ642" s="41"/>
      <c r="DVA642" s="41"/>
      <c r="DVB642" s="41"/>
      <c r="DVC642" s="41"/>
      <c r="DVD642" s="41"/>
      <c r="DVE642" s="41"/>
      <c r="DVF642" s="41"/>
      <c r="DVG642" s="41"/>
      <c r="DVH642" s="41"/>
      <c r="DVI642" s="41"/>
      <c r="DVJ642" s="41"/>
      <c r="DVK642" s="41"/>
      <c r="DVL642" s="41"/>
      <c r="DVM642" s="41"/>
      <c r="DVN642" s="41"/>
      <c r="DVO642" s="41"/>
      <c r="DVP642" s="41"/>
      <c r="DVQ642" s="41"/>
      <c r="DVR642" s="41"/>
      <c r="DVS642" s="41"/>
      <c r="DVT642" s="41"/>
      <c r="DVU642" s="41"/>
      <c r="DVV642" s="41"/>
      <c r="DVW642" s="41"/>
      <c r="DVX642" s="41"/>
      <c r="DVY642" s="41"/>
      <c r="DVZ642" s="41"/>
      <c r="DWA642" s="41"/>
      <c r="DWB642" s="41"/>
      <c r="DWC642" s="41"/>
      <c r="DWD642" s="41"/>
      <c r="DWE642" s="41"/>
      <c r="DWF642" s="41"/>
      <c r="DWG642" s="41"/>
      <c r="DWH642" s="41"/>
      <c r="DWI642" s="41"/>
      <c r="DWJ642" s="41"/>
      <c r="DWK642" s="41"/>
      <c r="DWL642" s="41"/>
      <c r="DWM642" s="41"/>
      <c r="DWN642" s="41"/>
      <c r="DWO642" s="41"/>
      <c r="DWP642" s="41"/>
      <c r="DWQ642" s="41"/>
      <c r="DWR642" s="41"/>
      <c r="DWS642" s="41"/>
      <c r="DWT642" s="41"/>
      <c r="DWU642" s="41"/>
      <c r="DWV642" s="41"/>
      <c r="DWW642" s="41"/>
      <c r="DWX642" s="41"/>
      <c r="DWY642" s="41"/>
      <c r="DWZ642" s="41"/>
      <c r="DXA642" s="41"/>
      <c r="DXB642" s="41"/>
      <c r="DXC642" s="41"/>
      <c r="DXD642" s="41"/>
      <c r="DXE642" s="41"/>
      <c r="DXF642" s="41"/>
      <c r="DXG642" s="41"/>
      <c r="DXH642" s="41"/>
      <c r="DXI642" s="41"/>
      <c r="DXJ642" s="41"/>
      <c r="DXK642" s="41"/>
      <c r="DXL642" s="41"/>
      <c r="DXM642" s="41"/>
      <c r="DXN642" s="41"/>
      <c r="DXO642" s="41"/>
      <c r="DXP642" s="41"/>
      <c r="DXQ642" s="41"/>
      <c r="DXR642" s="41"/>
      <c r="DXS642" s="41"/>
      <c r="DXT642" s="41"/>
      <c r="DXU642" s="41"/>
      <c r="DXV642" s="41"/>
      <c r="DXW642" s="41"/>
      <c r="DXX642" s="41"/>
      <c r="DXY642" s="41"/>
      <c r="DXZ642" s="41"/>
      <c r="DYA642" s="41"/>
      <c r="DYB642" s="41"/>
      <c r="DYC642" s="41"/>
      <c r="DYD642" s="41"/>
      <c r="DYE642" s="41"/>
      <c r="DYF642" s="41"/>
      <c r="DYG642" s="41"/>
      <c r="DYH642" s="41"/>
      <c r="DYI642" s="41"/>
      <c r="DYJ642" s="41"/>
      <c r="DYK642" s="41"/>
      <c r="DYL642" s="41"/>
      <c r="DYM642" s="41"/>
      <c r="DYN642" s="41"/>
      <c r="DYO642" s="41"/>
      <c r="DYP642" s="41"/>
      <c r="DYQ642" s="41"/>
      <c r="DYR642" s="41"/>
      <c r="DYS642" s="41"/>
      <c r="DYT642" s="41"/>
      <c r="DYU642" s="41"/>
      <c r="DYV642" s="41"/>
      <c r="DYW642" s="41"/>
      <c r="DYX642" s="41"/>
      <c r="DYY642" s="41"/>
      <c r="DYZ642" s="41"/>
      <c r="DZA642" s="41"/>
      <c r="DZB642" s="41"/>
      <c r="DZC642" s="41"/>
      <c r="DZD642" s="41"/>
      <c r="DZE642" s="41"/>
      <c r="DZF642" s="41"/>
      <c r="DZG642" s="41"/>
      <c r="DZH642" s="41"/>
      <c r="DZI642" s="41"/>
      <c r="DZJ642" s="41"/>
      <c r="DZK642" s="41"/>
      <c r="DZL642" s="41"/>
      <c r="DZM642" s="41"/>
      <c r="DZN642" s="41"/>
      <c r="DZO642" s="41"/>
      <c r="DZP642" s="41"/>
      <c r="DZQ642" s="41"/>
      <c r="DZR642" s="41"/>
      <c r="DZS642" s="41"/>
      <c r="DZT642" s="41"/>
      <c r="DZU642" s="41"/>
      <c r="DZV642" s="41"/>
      <c r="DZW642" s="41"/>
      <c r="DZX642" s="41"/>
      <c r="DZY642" s="41"/>
      <c r="DZZ642" s="41"/>
      <c r="EAA642" s="41"/>
      <c r="EAB642" s="41"/>
      <c r="EAC642" s="41"/>
      <c r="EAD642" s="41"/>
      <c r="EAE642" s="41"/>
      <c r="EAF642" s="41"/>
      <c r="EAG642" s="41"/>
      <c r="EAH642" s="41"/>
      <c r="EAI642" s="41"/>
      <c r="EAJ642" s="41"/>
      <c r="EAK642" s="41"/>
      <c r="EAL642" s="41"/>
      <c r="EAM642" s="41"/>
      <c r="EAN642" s="41"/>
      <c r="EAO642" s="41"/>
      <c r="EAP642" s="41"/>
      <c r="EAQ642" s="41"/>
      <c r="EAR642" s="41"/>
      <c r="EAS642" s="41"/>
      <c r="EAT642" s="41"/>
      <c r="EAU642" s="41"/>
      <c r="EAV642" s="41"/>
      <c r="EAW642" s="41"/>
      <c r="EAX642" s="41"/>
      <c r="EAY642" s="41"/>
      <c r="EAZ642" s="41"/>
      <c r="EBA642" s="41"/>
      <c r="EBB642" s="41"/>
      <c r="EBC642" s="41"/>
      <c r="EBD642" s="41"/>
      <c r="EBE642" s="41"/>
      <c r="EBF642" s="41"/>
      <c r="EBG642" s="41"/>
      <c r="EBH642" s="41"/>
      <c r="EBI642" s="41"/>
      <c r="EBJ642" s="41"/>
      <c r="EBK642" s="41"/>
      <c r="EBL642" s="41"/>
      <c r="EBM642" s="41"/>
      <c r="EBN642" s="41"/>
      <c r="EBO642" s="41"/>
      <c r="EBP642" s="41"/>
      <c r="EBQ642" s="41"/>
      <c r="EBR642" s="41"/>
      <c r="EBS642" s="41"/>
      <c r="EBT642" s="41"/>
      <c r="EBU642" s="41"/>
      <c r="EBV642" s="41"/>
      <c r="EBW642" s="41"/>
      <c r="EBX642" s="41"/>
      <c r="EBY642" s="41"/>
      <c r="EBZ642" s="41"/>
      <c r="ECA642" s="41"/>
      <c r="ECB642" s="41"/>
      <c r="ECC642" s="41"/>
      <c r="ECD642" s="41"/>
      <c r="ECE642" s="41"/>
      <c r="ECF642" s="41"/>
      <c r="ECG642" s="41"/>
      <c r="ECH642" s="41"/>
      <c r="ECI642" s="41"/>
      <c r="ECJ642" s="41"/>
      <c r="ECK642" s="41"/>
      <c r="ECL642" s="41"/>
      <c r="ECM642" s="41"/>
      <c r="ECN642" s="41"/>
      <c r="ECO642" s="41"/>
      <c r="ECP642" s="41"/>
      <c r="ECQ642" s="41"/>
      <c r="ECR642" s="41"/>
      <c r="ECS642" s="41"/>
      <c r="ECT642" s="41"/>
      <c r="ECU642" s="41"/>
      <c r="ECV642" s="41"/>
      <c r="ECW642" s="41"/>
      <c r="ECX642" s="41"/>
      <c r="ECY642" s="41"/>
      <c r="ECZ642" s="41"/>
      <c r="EDA642" s="41"/>
      <c r="EDB642" s="41"/>
      <c r="EDC642" s="41"/>
      <c r="EDD642" s="41"/>
      <c r="EDE642" s="41"/>
      <c r="EDF642" s="41"/>
      <c r="EDG642" s="41"/>
      <c r="EDH642" s="41"/>
      <c r="EDI642" s="41"/>
      <c r="EDJ642" s="41"/>
      <c r="EDK642" s="41"/>
      <c r="EDL642" s="41"/>
      <c r="EDM642" s="41"/>
      <c r="EDN642" s="41"/>
      <c r="EDO642" s="41"/>
      <c r="EDP642" s="41"/>
      <c r="EDQ642" s="41"/>
      <c r="EDR642" s="41"/>
      <c r="EDS642" s="41"/>
      <c r="EDT642" s="41"/>
      <c r="EDU642" s="41"/>
      <c r="EDV642" s="41"/>
      <c r="EDW642" s="41"/>
      <c r="EDX642" s="41"/>
      <c r="EDY642" s="41"/>
      <c r="EDZ642" s="41"/>
      <c r="EEA642" s="41"/>
      <c r="EEB642" s="41"/>
      <c r="EEC642" s="41"/>
      <c r="EED642" s="41"/>
      <c r="EEE642" s="41"/>
      <c r="EEF642" s="41"/>
      <c r="EEG642" s="41"/>
      <c r="EEH642" s="41"/>
      <c r="EEI642" s="41"/>
      <c r="EEJ642" s="41"/>
      <c r="EEK642" s="41"/>
      <c r="EEL642" s="41"/>
      <c r="EEM642" s="41"/>
      <c r="EEN642" s="41"/>
      <c r="EEO642" s="41"/>
      <c r="EEP642" s="41"/>
      <c r="EEQ642" s="41"/>
      <c r="EER642" s="41"/>
      <c r="EES642" s="41"/>
      <c r="EET642" s="41"/>
      <c r="EEU642" s="41"/>
      <c r="EEV642" s="41"/>
      <c r="EEW642" s="41"/>
      <c r="EEX642" s="41"/>
      <c r="EEY642" s="41"/>
      <c r="EEZ642" s="41"/>
      <c r="EFA642" s="41"/>
      <c r="EFB642" s="41"/>
      <c r="EFC642" s="41"/>
      <c r="EFD642" s="41"/>
      <c r="EFE642" s="41"/>
      <c r="EFF642" s="41"/>
      <c r="EFG642" s="41"/>
      <c r="EFH642" s="41"/>
      <c r="EFI642" s="41"/>
      <c r="EFJ642" s="41"/>
      <c r="EFK642" s="41"/>
      <c r="EFL642" s="41"/>
      <c r="EFM642" s="41"/>
      <c r="EFN642" s="41"/>
      <c r="EFO642" s="41"/>
      <c r="EFP642" s="41"/>
      <c r="EFQ642" s="41"/>
      <c r="EFR642" s="41"/>
      <c r="EFS642" s="41"/>
      <c r="EFT642" s="41"/>
      <c r="EFU642" s="41"/>
      <c r="EFV642" s="41"/>
      <c r="EFW642" s="41"/>
      <c r="EFX642" s="41"/>
      <c r="EFY642" s="41"/>
      <c r="EFZ642" s="41"/>
      <c r="EGA642" s="41"/>
      <c r="EGB642" s="41"/>
      <c r="EGC642" s="41"/>
      <c r="EGD642" s="41"/>
      <c r="EGE642" s="41"/>
      <c r="EGF642" s="41"/>
      <c r="EGG642" s="41"/>
      <c r="EGH642" s="41"/>
      <c r="EGI642" s="41"/>
      <c r="EGJ642" s="41"/>
      <c r="EGK642" s="41"/>
      <c r="EGL642" s="41"/>
      <c r="EGM642" s="41"/>
      <c r="EGN642" s="41"/>
      <c r="EGO642" s="41"/>
      <c r="EGP642" s="41"/>
      <c r="EGQ642" s="41"/>
      <c r="EGR642" s="41"/>
      <c r="EGS642" s="41"/>
      <c r="EGT642" s="41"/>
      <c r="EGU642" s="41"/>
      <c r="EGV642" s="41"/>
      <c r="EGW642" s="41"/>
      <c r="EGX642" s="41"/>
      <c r="EGY642" s="41"/>
      <c r="EGZ642" s="41"/>
      <c r="EHA642" s="41"/>
      <c r="EHB642" s="41"/>
      <c r="EHC642" s="41"/>
      <c r="EHD642" s="41"/>
      <c r="EHE642" s="41"/>
      <c r="EHF642" s="41"/>
      <c r="EHG642" s="41"/>
      <c r="EHH642" s="41"/>
      <c r="EHI642" s="41"/>
      <c r="EHJ642" s="41"/>
      <c r="EHK642" s="41"/>
      <c r="EHL642" s="41"/>
      <c r="EHM642" s="41"/>
      <c r="EHN642" s="41"/>
      <c r="EHO642" s="41"/>
      <c r="EHP642" s="41"/>
      <c r="EHQ642" s="41"/>
      <c r="EHR642" s="41"/>
      <c r="EHS642" s="41"/>
      <c r="EHT642" s="41"/>
      <c r="EHU642" s="41"/>
      <c r="EHV642" s="41"/>
      <c r="EHW642" s="41"/>
      <c r="EHX642" s="41"/>
      <c r="EHY642" s="41"/>
      <c r="EHZ642" s="41"/>
      <c r="EIA642" s="41"/>
      <c r="EIB642" s="41"/>
      <c r="EIC642" s="41"/>
      <c r="EID642" s="41"/>
      <c r="EIE642" s="41"/>
      <c r="EIF642" s="41"/>
      <c r="EIG642" s="41"/>
      <c r="EIH642" s="41"/>
      <c r="EII642" s="41"/>
      <c r="EIJ642" s="41"/>
      <c r="EIK642" s="41"/>
      <c r="EIL642" s="41"/>
      <c r="EIM642" s="41"/>
      <c r="EIN642" s="41"/>
      <c r="EIO642" s="41"/>
      <c r="EIP642" s="41"/>
      <c r="EIQ642" s="41"/>
      <c r="EIR642" s="41"/>
      <c r="EIS642" s="41"/>
      <c r="EIT642" s="41"/>
      <c r="EIU642" s="41"/>
      <c r="EIV642" s="41"/>
      <c r="EIW642" s="41"/>
      <c r="EIX642" s="41"/>
      <c r="EIY642" s="41"/>
      <c r="EIZ642" s="41"/>
      <c r="EJA642" s="41"/>
      <c r="EJB642" s="41"/>
      <c r="EJC642" s="41"/>
      <c r="EJD642" s="41"/>
      <c r="EJE642" s="41"/>
      <c r="EJF642" s="41"/>
      <c r="EJG642" s="41"/>
      <c r="EJH642" s="41"/>
      <c r="EJI642" s="41"/>
      <c r="EJJ642" s="41"/>
      <c r="EJK642" s="41"/>
      <c r="EJL642" s="41"/>
      <c r="EJM642" s="41"/>
      <c r="EJN642" s="41"/>
      <c r="EJO642" s="41"/>
      <c r="EJP642" s="41"/>
      <c r="EJQ642" s="41"/>
      <c r="EJR642" s="41"/>
      <c r="EJS642" s="41"/>
      <c r="EJT642" s="41"/>
      <c r="EJU642" s="41"/>
      <c r="EJV642" s="41"/>
      <c r="EJW642" s="41"/>
      <c r="EJX642" s="41"/>
      <c r="EJY642" s="41"/>
      <c r="EJZ642" s="41"/>
      <c r="EKA642" s="41"/>
      <c r="EKB642" s="41"/>
      <c r="EKC642" s="41"/>
      <c r="EKD642" s="41"/>
      <c r="EKE642" s="41"/>
      <c r="EKF642" s="41"/>
      <c r="EKG642" s="41"/>
      <c r="EKH642" s="41"/>
      <c r="EKI642" s="41"/>
      <c r="EKJ642" s="41"/>
      <c r="EKK642" s="41"/>
      <c r="EKL642" s="41"/>
      <c r="EKM642" s="41"/>
      <c r="EKN642" s="41"/>
      <c r="EKO642" s="41"/>
      <c r="EKP642" s="41"/>
      <c r="EKQ642" s="41"/>
      <c r="EKR642" s="41"/>
      <c r="EKS642" s="41"/>
      <c r="EKT642" s="41"/>
      <c r="EKU642" s="41"/>
      <c r="EKV642" s="41"/>
      <c r="EKW642" s="41"/>
      <c r="EKX642" s="41"/>
      <c r="EKY642" s="41"/>
      <c r="EKZ642" s="41"/>
      <c r="ELA642" s="41"/>
      <c r="ELB642" s="41"/>
      <c r="ELC642" s="41"/>
      <c r="ELD642" s="41"/>
      <c r="ELE642" s="41"/>
      <c r="ELF642" s="41"/>
      <c r="ELG642" s="41"/>
      <c r="ELH642" s="41"/>
      <c r="ELI642" s="41"/>
      <c r="ELJ642" s="41"/>
      <c r="ELK642" s="41"/>
      <c r="ELL642" s="41"/>
      <c r="ELM642" s="41"/>
      <c r="ELN642" s="41"/>
      <c r="ELO642" s="41"/>
      <c r="ELP642" s="41"/>
      <c r="ELQ642" s="41"/>
      <c r="ELR642" s="41"/>
      <c r="ELS642" s="41"/>
      <c r="ELT642" s="41"/>
      <c r="ELU642" s="41"/>
      <c r="ELV642" s="41"/>
      <c r="ELW642" s="41"/>
      <c r="ELX642" s="41"/>
      <c r="ELY642" s="41"/>
      <c r="ELZ642" s="41"/>
      <c r="EMA642" s="41"/>
      <c r="EMB642" s="41"/>
      <c r="EMC642" s="41"/>
      <c r="EMD642" s="41"/>
      <c r="EME642" s="41"/>
      <c r="EMF642" s="41"/>
      <c r="EMG642" s="41"/>
      <c r="EMH642" s="41"/>
      <c r="EMI642" s="41"/>
      <c r="EMJ642" s="41"/>
      <c r="EMK642" s="41"/>
      <c r="EML642" s="41"/>
      <c r="EMM642" s="41"/>
      <c r="EMN642" s="41"/>
      <c r="EMO642" s="41"/>
      <c r="EMP642" s="41"/>
      <c r="EMQ642" s="41"/>
      <c r="EMR642" s="41"/>
      <c r="EMS642" s="41"/>
      <c r="EMT642" s="41"/>
      <c r="EMU642" s="41"/>
      <c r="EMV642" s="41"/>
      <c r="EMW642" s="41"/>
      <c r="EMX642" s="41"/>
      <c r="EMY642" s="41"/>
      <c r="EMZ642" s="41"/>
      <c r="ENA642" s="41"/>
      <c r="ENB642" s="41"/>
      <c r="ENC642" s="41"/>
      <c r="END642" s="41"/>
      <c r="ENE642" s="41"/>
      <c r="ENF642" s="41"/>
      <c r="ENG642" s="41"/>
      <c r="ENH642" s="41"/>
      <c r="ENI642" s="41"/>
      <c r="ENJ642" s="41"/>
      <c r="ENK642" s="41"/>
      <c r="ENL642" s="41"/>
      <c r="ENM642" s="41"/>
      <c r="ENN642" s="41"/>
      <c r="ENO642" s="41"/>
      <c r="ENP642" s="41"/>
      <c r="ENQ642" s="41"/>
      <c r="ENR642" s="41"/>
      <c r="ENS642" s="41"/>
      <c r="ENT642" s="41"/>
      <c r="ENU642" s="41"/>
      <c r="ENV642" s="41"/>
      <c r="ENW642" s="41"/>
      <c r="ENX642" s="41"/>
      <c r="ENY642" s="41"/>
      <c r="ENZ642" s="41"/>
      <c r="EOA642" s="41"/>
      <c r="EOB642" s="41"/>
      <c r="EOC642" s="41"/>
      <c r="EOD642" s="41"/>
      <c r="EOE642" s="41"/>
      <c r="EOF642" s="41"/>
      <c r="EOG642" s="41"/>
      <c r="EOH642" s="41"/>
      <c r="EOI642" s="41"/>
      <c r="EOJ642" s="41"/>
      <c r="EOK642" s="41"/>
      <c r="EOL642" s="41"/>
      <c r="EOM642" s="41"/>
      <c r="EON642" s="41"/>
      <c r="EOO642" s="41"/>
      <c r="EOP642" s="41"/>
      <c r="EOQ642" s="41"/>
      <c r="EOR642" s="41"/>
      <c r="EOS642" s="41"/>
      <c r="EOT642" s="41"/>
      <c r="EOU642" s="41"/>
      <c r="EOV642" s="41"/>
      <c r="EOW642" s="41"/>
      <c r="EOX642" s="41"/>
      <c r="EOY642" s="41"/>
      <c r="EOZ642" s="41"/>
      <c r="EPA642" s="41"/>
      <c r="EPB642" s="41"/>
      <c r="EPC642" s="41"/>
      <c r="EPD642" s="41"/>
      <c r="EPE642" s="41"/>
      <c r="EPF642" s="41"/>
      <c r="EPG642" s="41"/>
      <c r="EPH642" s="41"/>
      <c r="EPI642" s="41"/>
      <c r="EPJ642" s="41"/>
      <c r="EPK642" s="41"/>
      <c r="EPL642" s="41"/>
      <c r="EPM642" s="41"/>
      <c r="EPN642" s="41"/>
      <c r="EPO642" s="41"/>
      <c r="EPP642" s="41"/>
      <c r="EPQ642" s="41"/>
      <c r="EPR642" s="41"/>
      <c r="EPS642" s="41"/>
      <c r="EPT642" s="41"/>
      <c r="EPU642" s="41"/>
      <c r="EPV642" s="41"/>
      <c r="EPW642" s="41"/>
      <c r="EPX642" s="41"/>
      <c r="EPY642" s="41"/>
      <c r="EPZ642" s="41"/>
      <c r="EQA642" s="41"/>
      <c r="EQB642" s="41"/>
      <c r="EQC642" s="41"/>
      <c r="EQD642" s="41"/>
      <c r="EQE642" s="41"/>
      <c r="EQF642" s="41"/>
      <c r="EQG642" s="41"/>
      <c r="EQH642" s="41"/>
      <c r="EQI642" s="41"/>
      <c r="EQJ642" s="41"/>
      <c r="EQK642" s="41"/>
      <c r="EQL642" s="41"/>
      <c r="EQM642" s="41"/>
      <c r="EQN642" s="41"/>
      <c r="EQO642" s="41"/>
      <c r="EQP642" s="41"/>
      <c r="EQQ642" s="41"/>
      <c r="EQR642" s="41"/>
      <c r="EQS642" s="41"/>
      <c r="EQT642" s="41"/>
      <c r="EQU642" s="41"/>
      <c r="EQV642" s="41"/>
      <c r="EQW642" s="41"/>
      <c r="EQX642" s="41"/>
      <c r="EQY642" s="41"/>
      <c r="EQZ642" s="41"/>
      <c r="ERA642" s="41"/>
      <c r="ERB642" s="41"/>
      <c r="ERC642" s="41"/>
      <c r="ERD642" s="41"/>
      <c r="ERE642" s="41"/>
      <c r="ERF642" s="41"/>
      <c r="ERG642" s="41"/>
      <c r="ERH642" s="41"/>
      <c r="ERI642" s="41"/>
      <c r="ERJ642" s="41"/>
      <c r="ERK642" s="41"/>
      <c r="ERL642" s="41"/>
      <c r="ERM642" s="41"/>
      <c r="ERN642" s="41"/>
      <c r="ERO642" s="41"/>
      <c r="ERP642" s="41"/>
      <c r="ERQ642" s="41"/>
      <c r="ERR642" s="41"/>
      <c r="ERS642" s="41"/>
      <c r="ERT642" s="41"/>
      <c r="ERU642" s="41"/>
      <c r="ERV642" s="41"/>
      <c r="ERW642" s="41"/>
      <c r="ERX642" s="41"/>
      <c r="ERY642" s="41"/>
      <c r="ERZ642" s="41"/>
      <c r="ESA642" s="41"/>
      <c r="ESB642" s="41"/>
      <c r="ESC642" s="41"/>
      <c r="ESD642" s="41"/>
      <c r="ESE642" s="41"/>
      <c r="ESF642" s="41"/>
      <c r="ESG642" s="41"/>
      <c r="ESH642" s="41"/>
      <c r="ESI642" s="41"/>
      <c r="ESJ642" s="41"/>
      <c r="ESK642" s="41"/>
      <c r="ESL642" s="41"/>
      <c r="ESM642" s="41"/>
      <c r="ESN642" s="41"/>
      <c r="ESO642" s="41"/>
      <c r="ESP642" s="41"/>
      <c r="ESQ642" s="41"/>
      <c r="ESR642" s="41"/>
      <c r="ESS642" s="41"/>
      <c r="EST642" s="41"/>
      <c r="ESU642" s="41"/>
      <c r="ESV642" s="41"/>
      <c r="ESW642" s="41"/>
      <c r="ESX642" s="41"/>
      <c r="ESY642" s="41"/>
      <c r="ESZ642" s="41"/>
      <c r="ETA642" s="41"/>
      <c r="ETB642" s="41"/>
      <c r="ETC642" s="41"/>
      <c r="ETD642" s="41"/>
      <c r="ETE642" s="41"/>
      <c r="ETF642" s="41"/>
      <c r="ETG642" s="41"/>
      <c r="ETH642" s="41"/>
      <c r="ETI642" s="41"/>
      <c r="ETJ642" s="41"/>
      <c r="ETK642" s="41"/>
      <c r="ETL642" s="41"/>
      <c r="ETM642" s="41"/>
      <c r="ETN642" s="41"/>
      <c r="ETO642" s="41"/>
      <c r="ETP642" s="41"/>
      <c r="ETQ642" s="41"/>
      <c r="ETR642" s="41"/>
      <c r="ETS642" s="41"/>
      <c r="ETT642" s="41"/>
      <c r="ETU642" s="41"/>
      <c r="ETV642" s="41"/>
      <c r="ETW642" s="41"/>
      <c r="ETX642" s="41"/>
      <c r="ETY642" s="41"/>
      <c r="ETZ642" s="41"/>
      <c r="EUA642" s="41"/>
      <c r="EUB642" s="41"/>
      <c r="EUC642" s="41"/>
      <c r="EUD642" s="41"/>
      <c r="EUE642" s="41"/>
      <c r="EUF642" s="41"/>
      <c r="EUG642" s="41"/>
      <c r="EUH642" s="41"/>
      <c r="EUI642" s="41"/>
      <c r="EUJ642" s="41"/>
      <c r="EUK642" s="41"/>
      <c r="EUL642" s="41"/>
      <c r="EUM642" s="41"/>
      <c r="EUN642" s="41"/>
      <c r="EUO642" s="41"/>
      <c r="EUP642" s="41"/>
      <c r="EUQ642" s="41"/>
      <c r="EUR642" s="41"/>
      <c r="EUS642" s="41"/>
      <c r="EUT642" s="41"/>
      <c r="EUU642" s="41"/>
      <c r="EUV642" s="41"/>
      <c r="EUW642" s="41"/>
      <c r="EUX642" s="41"/>
      <c r="EUY642" s="41"/>
      <c r="EUZ642" s="41"/>
      <c r="EVA642" s="41"/>
      <c r="EVB642" s="41"/>
      <c r="EVC642" s="41"/>
      <c r="EVD642" s="41"/>
      <c r="EVE642" s="41"/>
      <c r="EVF642" s="41"/>
      <c r="EVG642" s="41"/>
      <c r="EVH642" s="41"/>
      <c r="EVI642" s="41"/>
      <c r="EVJ642" s="41"/>
      <c r="EVK642" s="41"/>
      <c r="EVL642" s="41"/>
      <c r="EVM642" s="41"/>
      <c r="EVN642" s="41"/>
      <c r="EVO642" s="41"/>
      <c r="EVP642" s="41"/>
      <c r="EVQ642" s="41"/>
      <c r="EVR642" s="41"/>
      <c r="EVS642" s="41"/>
      <c r="EVT642" s="41"/>
      <c r="EVU642" s="41"/>
      <c r="EVV642" s="41"/>
      <c r="EVW642" s="41"/>
      <c r="EVX642" s="41"/>
      <c r="EVY642" s="41"/>
      <c r="EVZ642" s="41"/>
      <c r="EWA642" s="41"/>
      <c r="EWB642" s="41"/>
      <c r="EWC642" s="41"/>
      <c r="EWD642" s="41"/>
      <c r="EWE642" s="41"/>
      <c r="EWF642" s="41"/>
      <c r="EWG642" s="41"/>
      <c r="EWH642" s="41"/>
      <c r="EWI642" s="41"/>
      <c r="EWJ642" s="41"/>
      <c r="EWK642" s="41"/>
      <c r="EWL642" s="41"/>
      <c r="EWM642" s="41"/>
      <c r="EWN642" s="41"/>
      <c r="EWO642" s="41"/>
      <c r="EWP642" s="41"/>
      <c r="EWQ642" s="41"/>
      <c r="EWR642" s="41"/>
      <c r="EWS642" s="41"/>
      <c r="EWT642" s="41"/>
      <c r="EWU642" s="41"/>
      <c r="EWV642" s="41"/>
      <c r="EWW642" s="41"/>
      <c r="EWX642" s="41"/>
      <c r="EWY642" s="41"/>
      <c r="EWZ642" s="41"/>
      <c r="EXA642" s="41"/>
      <c r="EXB642" s="41"/>
      <c r="EXC642" s="41"/>
      <c r="EXD642" s="41"/>
      <c r="EXE642" s="41"/>
      <c r="EXF642" s="41"/>
      <c r="EXG642" s="41"/>
      <c r="EXH642" s="41"/>
      <c r="EXI642" s="41"/>
      <c r="EXJ642" s="41"/>
      <c r="EXK642" s="41"/>
      <c r="EXL642" s="41"/>
      <c r="EXM642" s="41"/>
      <c r="EXN642" s="41"/>
      <c r="EXO642" s="41"/>
      <c r="EXP642" s="41"/>
      <c r="EXQ642" s="41"/>
      <c r="EXR642" s="41"/>
      <c r="EXS642" s="41"/>
      <c r="EXT642" s="41"/>
      <c r="EXU642" s="41"/>
      <c r="EXV642" s="41"/>
      <c r="EXW642" s="41"/>
      <c r="EXX642" s="41"/>
      <c r="EXY642" s="41"/>
      <c r="EXZ642" s="41"/>
      <c r="EYA642" s="41"/>
      <c r="EYB642" s="41"/>
      <c r="EYC642" s="41"/>
      <c r="EYD642" s="41"/>
      <c r="EYE642" s="41"/>
      <c r="EYF642" s="41"/>
      <c r="EYG642" s="41"/>
      <c r="EYH642" s="41"/>
      <c r="EYI642" s="41"/>
      <c r="EYJ642" s="41"/>
      <c r="EYK642" s="41"/>
      <c r="EYL642" s="41"/>
      <c r="EYM642" s="41"/>
      <c r="EYN642" s="41"/>
      <c r="EYO642" s="41"/>
      <c r="EYP642" s="41"/>
      <c r="EYQ642" s="41"/>
      <c r="EYR642" s="41"/>
      <c r="EYS642" s="41"/>
      <c r="EYT642" s="41"/>
      <c r="EYU642" s="41"/>
      <c r="EYV642" s="41"/>
      <c r="EYW642" s="41"/>
      <c r="EYX642" s="41"/>
      <c r="EYY642" s="41"/>
      <c r="EYZ642" s="41"/>
      <c r="EZA642" s="41"/>
      <c r="EZB642" s="41"/>
      <c r="EZC642" s="41"/>
      <c r="EZD642" s="41"/>
      <c r="EZE642" s="41"/>
      <c r="EZF642" s="41"/>
      <c r="EZG642" s="41"/>
      <c r="EZH642" s="41"/>
      <c r="EZI642" s="41"/>
      <c r="EZJ642" s="41"/>
      <c r="EZK642" s="41"/>
      <c r="EZL642" s="41"/>
      <c r="EZM642" s="41"/>
      <c r="EZN642" s="41"/>
      <c r="EZO642" s="41"/>
      <c r="EZP642" s="41"/>
      <c r="EZQ642" s="41"/>
      <c r="EZR642" s="41"/>
      <c r="EZS642" s="41"/>
      <c r="EZT642" s="41"/>
      <c r="EZU642" s="41"/>
      <c r="EZV642" s="41"/>
      <c r="EZW642" s="41"/>
      <c r="EZX642" s="41"/>
      <c r="EZY642" s="41"/>
      <c r="EZZ642" s="41"/>
      <c r="FAA642" s="41"/>
      <c r="FAB642" s="41"/>
      <c r="FAC642" s="41"/>
      <c r="FAD642" s="41"/>
      <c r="FAE642" s="41"/>
      <c r="FAF642" s="41"/>
      <c r="FAG642" s="41"/>
      <c r="FAH642" s="41"/>
      <c r="FAI642" s="41"/>
      <c r="FAJ642" s="41"/>
      <c r="FAK642" s="41"/>
      <c r="FAL642" s="41"/>
      <c r="FAM642" s="41"/>
      <c r="FAN642" s="41"/>
      <c r="FAO642" s="41"/>
      <c r="FAP642" s="41"/>
      <c r="FAQ642" s="41"/>
      <c r="FAR642" s="41"/>
      <c r="FAS642" s="41"/>
      <c r="FAT642" s="41"/>
      <c r="FAU642" s="41"/>
      <c r="FAV642" s="41"/>
      <c r="FAW642" s="41"/>
      <c r="FAX642" s="41"/>
      <c r="FAY642" s="41"/>
      <c r="FAZ642" s="41"/>
      <c r="FBA642" s="41"/>
      <c r="FBB642" s="41"/>
      <c r="FBC642" s="41"/>
      <c r="FBD642" s="41"/>
      <c r="FBE642" s="41"/>
      <c r="FBF642" s="41"/>
      <c r="FBG642" s="41"/>
      <c r="FBH642" s="41"/>
      <c r="FBI642" s="41"/>
      <c r="FBJ642" s="41"/>
      <c r="FBK642" s="41"/>
      <c r="FBL642" s="41"/>
      <c r="FBM642" s="41"/>
      <c r="FBN642" s="41"/>
      <c r="FBO642" s="41"/>
      <c r="FBP642" s="41"/>
      <c r="FBQ642" s="41"/>
      <c r="FBR642" s="41"/>
      <c r="FBS642" s="41"/>
      <c r="FBT642" s="41"/>
      <c r="FBU642" s="41"/>
      <c r="FBV642" s="41"/>
      <c r="FBW642" s="41"/>
      <c r="FBX642" s="41"/>
      <c r="FBY642" s="41"/>
      <c r="FBZ642" s="41"/>
      <c r="FCA642" s="41"/>
      <c r="FCB642" s="41"/>
      <c r="FCC642" s="41"/>
      <c r="FCD642" s="41"/>
      <c r="FCE642" s="41"/>
      <c r="FCF642" s="41"/>
      <c r="FCG642" s="41"/>
      <c r="FCH642" s="41"/>
      <c r="FCI642" s="41"/>
      <c r="FCJ642" s="41"/>
      <c r="FCK642" s="41"/>
      <c r="FCL642" s="41"/>
      <c r="FCM642" s="41"/>
      <c r="FCN642" s="41"/>
      <c r="FCO642" s="41"/>
      <c r="FCP642" s="41"/>
      <c r="FCQ642" s="41"/>
      <c r="FCR642" s="41"/>
      <c r="FCS642" s="41"/>
      <c r="FCT642" s="41"/>
      <c r="FCU642" s="41"/>
      <c r="FCV642" s="41"/>
      <c r="FCW642" s="41"/>
      <c r="FCX642" s="41"/>
      <c r="FCY642" s="41"/>
      <c r="FCZ642" s="41"/>
      <c r="FDA642" s="41"/>
      <c r="FDB642" s="41"/>
      <c r="FDC642" s="41"/>
      <c r="FDD642" s="41"/>
      <c r="FDE642" s="41"/>
      <c r="FDF642" s="41"/>
      <c r="FDG642" s="41"/>
      <c r="FDH642" s="41"/>
      <c r="FDI642" s="41"/>
      <c r="FDJ642" s="41"/>
      <c r="FDK642" s="41"/>
      <c r="FDL642" s="41"/>
      <c r="FDM642" s="41"/>
      <c r="FDN642" s="41"/>
      <c r="FDO642" s="41"/>
      <c r="FDP642" s="41"/>
      <c r="FDQ642" s="41"/>
      <c r="FDR642" s="41"/>
      <c r="FDS642" s="41"/>
      <c r="FDT642" s="41"/>
      <c r="FDU642" s="41"/>
      <c r="FDV642" s="41"/>
      <c r="FDW642" s="41"/>
      <c r="FDX642" s="41"/>
      <c r="FDY642" s="41"/>
      <c r="FDZ642" s="41"/>
      <c r="FEA642" s="41"/>
      <c r="FEB642" s="41"/>
      <c r="FEC642" s="41"/>
      <c r="FED642" s="41"/>
      <c r="FEE642" s="41"/>
      <c r="FEF642" s="41"/>
      <c r="FEG642" s="41"/>
      <c r="FEH642" s="41"/>
      <c r="FEI642" s="41"/>
      <c r="FEJ642" s="41"/>
      <c r="FEK642" s="41"/>
      <c r="FEL642" s="41"/>
      <c r="FEM642" s="41"/>
      <c r="FEN642" s="41"/>
      <c r="FEO642" s="41"/>
      <c r="FEP642" s="41"/>
      <c r="FEQ642" s="41"/>
      <c r="FER642" s="41"/>
      <c r="FES642" s="41"/>
      <c r="FET642" s="41"/>
      <c r="FEU642" s="41"/>
      <c r="FEV642" s="41"/>
      <c r="FEW642" s="41"/>
      <c r="FEX642" s="41"/>
      <c r="FEY642" s="41"/>
      <c r="FEZ642" s="41"/>
      <c r="FFA642" s="41"/>
      <c r="FFB642" s="41"/>
      <c r="FFC642" s="41"/>
      <c r="FFD642" s="41"/>
      <c r="FFE642" s="41"/>
      <c r="FFF642" s="41"/>
      <c r="FFG642" s="41"/>
      <c r="FFH642" s="41"/>
      <c r="FFI642" s="41"/>
      <c r="FFJ642" s="41"/>
      <c r="FFK642" s="41"/>
      <c r="FFL642" s="41"/>
      <c r="FFM642" s="41"/>
      <c r="FFN642" s="41"/>
      <c r="FFO642" s="41"/>
      <c r="FFP642" s="41"/>
      <c r="FFQ642" s="41"/>
      <c r="FFR642" s="41"/>
      <c r="FFS642" s="41"/>
      <c r="FFT642" s="41"/>
      <c r="FFU642" s="41"/>
      <c r="FFV642" s="41"/>
      <c r="FFW642" s="41"/>
      <c r="FFX642" s="41"/>
      <c r="FFY642" s="41"/>
      <c r="FFZ642" s="41"/>
      <c r="FGA642" s="41"/>
      <c r="FGB642" s="41"/>
      <c r="FGC642" s="41"/>
      <c r="FGD642" s="41"/>
      <c r="FGE642" s="41"/>
      <c r="FGF642" s="41"/>
      <c r="FGG642" s="41"/>
      <c r="FGH642" s="41"/>
      <c r="FGI642" s="41"/>
      <c r="FGJ642" s="41"/>
      <c r="FGK642" s="41"/>
      <c r="FGL642" s="41"/>
      <c r="FGM642" s="41"/>
      <c r="FGN642" s="41"/>
      <c r="FGO642" s="41"/>
      <c r="FGP642" s="41"/>
      <c r="FGQ642" s="41"/>
      <c r="FGR642" s="41"/>
      <c r="FGS642" s="41"/>
      <c r="FGT642" s="41"/>
      <c r="FGU642" s="41"/>
      <c r="FGV642" s="41"/>
      <c r="FGW642" s="41"/>
      <c r="FGX642" s="41"/>
      <c r="FGY642" s="41"/>
      <c r="FGZ642" s="41"/>
      <c r="FHA642" s="41"/>
      <c r="FHB642" s="41"/>
      <c r="FHC642" s="41"/>
      <c r="FHD642" s="41"/>
      <c r="FHE642" s="41"/>
      <c r="FHF642" s="41"/>
      <c r="FHG642" s="41"/>
      <c r="FHH642" s="41"/>
      <c r="FHI642" s="41"/>
      <c r="FHJ642" s="41"/>
      <c r="FHK642" s="41"/>
      <c r="FHL642" s="41"/>
      <c r="FHM642" s="41"/>
      <c r="FHN642" s="41"/>
      <c r="FHO642" s="41"/>
      <c r="FHP642" s="41"/>
      <c r="FHQ642" s="41"/>
      <c r="FHR642" s="41"/>
      <c r="FHS642" s="41"/>
      <c r="FHT642" s="41"/>
      <c r="FHU642" s="41"/>
      <c r="FHV642" s="41"/>
      <c r="FHW642" s="41"/>
      <c r="FHX642" s="41"/>
      <c r="FHY642" s="41"/>
      <c r="FHZ642" s="41"/>
      <c r="FIA642" s="41"/>
      <c r="FIB642" s="41"/>
      <c r="FIC642" s="41"/>
      <c r="FID642" s="41"/>
      <c r="FIE642" s="41"/>
      <c r="FIF642" s="41"/>
      <c r="FIG642" s="41"/>
      <c r="FIH642" s="41"/>
      <c r="FII642" s="41"/>
      <c r="FIJ642" s="41"/>
      <c r="FIK642" s="41"/>
      <c r="FIL642" s="41"/>
      <c r="FIM642" s="41"/>
      <c r="FIN642" s="41"/>
      <c r="FIO642" s="41"/>
      <c r="FIP642" s="41"/>
      <c r="FIQ642" s="41"/>
      <c r="FIR642" s="41"/>
      <c r="FIS642" s="41"/>
      <c r="FIT642" s="41"/>
      <c r="FIU642" s="41"/>
      <c r="FIV642" s="41"/>
      <c r="FIW642" s="41"/>
      <c r="FIX642" s="41"/>
      <c r="FIY642" s="41"/>
      <c r="FIZ642" s="41"/>
      <c r="FJA642" s="41"/>
      <c r="FJB642" s="41"/>
      <c r="FJC642" s="41"/>
      <c r="FJD642" s="41"/>
      <c r="FJE642" s="41"/>
      <c r="FJF642" s="41"/>
      <c r="FJG642" s="41"/>
      <c r="FJH642" s="41"/>
      <c r="FJI642" s="41"/>
      <c r="FJJ642" s="41"/>
      <c r="FJK642" s="41"/>
      <c r="FJL642" s="41"/>
      <c r="FJM642" s="41"/>
      <c r="FJN642" s="41"/>
      <c r="FJO642" s="41"/>
      <c r="FJP642" s="41"/>
      <c r="FJQ642" s="41"/>
      <c r="FJR642" s="41"/>
      <c r="FJS642" s="41"/>
      <c r="FJT642" s="41"/>
      <c r="FJU642" s="41"/>
      <c r="FJV642" s="41"/>
      <c r="FJW642" s="41"/>
      <c r="FJX642" s="41"/>
      <c r="FJY642" s="41"/>
      <c r="FJZ642" s="41"/>
      <c r="FKA642" s="41"/>
      <c r="FKB642" s="41"/>
      <c r="FKC642" s="41"/>
      <c r="FKD642" s="41"/>
      <c r="FKE642" s="41"/>
      <c r="FKF642" s="41"/>
      <c r="FKG642" s="41"/>
      <c r="FKH642" s="41"/>
      <c r="FKI642" s="41"/>
      <c r="FKJ642" s="41"/>
      <c r="FKK642" s="41"/>
      <c r="FKL642" s="41"/>
      <c r="FKM642" s="41"/>
      <c r="FKN642" s="41"/>
      <c r="FKO642" s="41"/>
      <c r="FKP642" s="41"/>
      <c r="FKQ642" s="41"/>
      <c r="FKR642" s="41"/>
      <c r="FKS642" s="41"/>
      <c r="FKT642" s="41"/>
      <c r="FKU642" s="41"/>
      <c r="FKV642" s="41"/>
      <c r="FKW642" s="41"/>
      <c r="FKX642" s="41"/>
      <c r="FKY642" s="41"/>
      <c r="FKZ642" s="41"/>
      <c r="FLA642" s="41"/>
      <c r="FLB642" s="41"/>
      <c r="FLC642" s="41"/>
      <c r="FLD642" s="41"/>
      <c r="FLE642" s="41"/>
      <c r="FLF642" s="41"/>
      <c r="FLG642" s="41"/>
      <c r="FLH642" s="41"/>
      <c r="FLI642" s="41"/>
      <c r="FLJ642" s="41"/>
      <c r="FLK642" s="41"/>
      <c r="FLL642" s="41"/>
      <c r="FLM642" s="41"/>
      <c r="FLN642" s="41"/>
      <c r="FLO642" s="41"/>
      <c r="FLP642" s="41"/>
      <c r="FLQ642" s="41"/>
      <c r="FLR642" s="41"/>
      <c r="FLS642" s="41"/>
      <c r="FLT642" s="41"/>
      <c r="FLU642" s="41"/>
      <c r="FLV642" s="41"/>
      <c r="FLW642" s="41"/>
      <c r="FLX642" s="41"/>
      <c r="FLY642" s="41"/>
      <c r="FLZ642" s="41"/>
      <c r="FMA642" s="41"/>
      <c r="FMB642" s="41"/>
      <c r="FMC642" s="41"/>
      <c r="FMD642" s="41"/>
      <c r="FME642" s="41"/>
      <c r="FMF642" s="41"/>
      <c r="FMG642" s="41"/>
      <c r="FMH642" s="41"/>
      <c r="FMI642" s="41"/>
      <c r="FMJ642" s="41"/>
      <c r="FMK642" s="41"/>
      <c r="FML642" s="41"/>
      <c r="FMM642" s="41"/>
      <c r="FMN642" s="41"/>
      <c r="FMO642" s="41"/>
      <c r="FMP642" s="41"/>
      <c r="FMQ642" s="41"/>
      <c r="FMR642" s="41"/>
      <c r="FMS642" s="41"/>
      <c r="FMT642" s="41"/>
      <c r="FMU642" s="41"/>
      <c r="FMV642" s="41"/>
      <c r="FMW642" s="41"/>
      <c r="FMX642" s="41"/>
      <c r="FMY642" s="41"/>
      <c r="FMZ642" s="41"/>
      <c r="FNA642" s="41"/>
      <c r="FNB642" s="41"/>
      <c r="FNC642" s="41"/>
      <c r="FND642" s="41"/>
      <c r="FNE642" s="41"/>
      <c r="FNF642" s="41"/>
      <c r="FNG642" s="41"/>
      <c r="FNH642" s="41"/>
      <c r="FNI642" s="41"/>
      <c r="FNJ642" s="41"/>
      <c r="FNK642" s="41"/>
      <c r="FNL642" s="41"/>
      <c r="FNM642" s="41"/>
      <c r="FNN642" s="41"/>
      <c r="FNO642" s="41"/>
      <c r="FNP642" s="41"/>
      <c r="FNQ642" s="41"/>
      <c r="FNR642" s="41"/>
      <c r="FNS642" s="41"/>
      <c r="FNT642" s="41"/>
      <c r="FNU642" s="41"/>
      <c r="FNV642" s="41"/>
      <c r="FNW642" s="41"/>
      <c r="FNX642" s="41"/>
      <c r="FNY642" s="41"/>
      <c r="FNZ642" s="41"/>
      <c r="FOA642" s="41"/>
      <c r="FOB642" s="41"/>
      <c r="FOC642" s="41"/>
      <c r="FOD642" s="41"/>
      <c r="FOE642" s="41"/>
      <c r="FOF642" s="41"/>
      <c r="FOG642" s="41"/>
      <c r="FOH642" s="41"/>
      <c r="FOI642" s="41"/>
      <c r="FOJ642" s="41"/>
      <c r="FOK642" s="41"/>
      <c r="FOL642" s="41"/>
      <c r="FOM642" s="41"/>
      <c r="FON642" s="41"/>
      <c r="FOO642" s="41"/>
      <c r="FOP642" s="41"/>
      <c r="FOQ642" s="41"/>
      <c r="FOR642" s="41"/>
      <c r="FOS642" s="41"/>
      <c r="FOT642" s="41"/>
      <c r="FOU642" s="41"/>
      <c r="FOV642" s="41"/>
      <c r="FOW642" s="41"/>
      <c r="FOX642" s="41"/>
      <c r="FOY642" s="41"/>
      <c r="FOZ642" s="41"/>
      <c r="FPA642" s="41"/>
      <c r="FPB642" s="41"/>
      <c r="FPC642" s="41"/>
      <c r="FPD642" s="41"/>
      <c r="FPE642" s="41"/>
      <c r="FPF642" s="41"/>
      <c r="FPG642" s="41"/>
      <c r="FPH642" s="41"/>
      <c r="FPI642" s="41"/>
      <c r="FPJ642" s="41"/>
      <c r="FPK642" s="41"/>
      <c r="FPL642" s="41"/>
      <c r="FPM642" s="41"/>
      <c r="FPN642" s="41"/>
      <c r="FPO642" s="41"/>
      <c r="FPP642" s="41"/>
      <c r="FPQ642" s="41"/>
      <c r="FPR642" s="41"/>
      <c r="FPS642" s="41"/>
      <c r="FPT642" s="41"/>
      <c r="FPU642" s="41"/>
      <c r="FPV642" s="41"/>
      <c r="FPW642" s="41"/>
      <c r="FPX642" s="41"/>
      <c r="FPY642" s="41"/>
      <c r="FPZ642" s="41"/>
      <c r="FQA642" s="41"/>
      <c r="FQB642" s="41"/>
      <c r="FQC642" s="41"/>
      <c r="FQD642" s="41"/>
      <c r="FQE642" s="41"/>
      <c r="FQF642" s="41"/>
      <c r="FQG642" s="41"/>
      <c r="FQH642" s="41"/>
      <c r="FQI642" s="41"/>
      <c r="FQJ642" s="41"/>
      <c r="FQK642" s="41"/>
      <c r="FQL642" s="41"/>
      <c r="FQM642" s="41"/>
      <c r="FQN642" s="41"/>
      <c r="FQO642" s="41"/>
      <c r="FQP642" s="41"/>
      <c r="FQQ642" s="41"/>
      <c r="FQR642" s="41"/>
      <c r="FQS642" s="41"/>
      <c r="FQT642" s="41"/>
      <c r="FQU642" s="41"/>
      <c r="FQV642" s="41"/>
      <c r="FQW642" s="41"/>
      <c r="FQX642" s="41"/>
      <c r="FQY642" s="41"/>
      <c r="FQZ642" s="41"/>
      <c r="FRA642" s="41"/>
      <c r="FRB642" s="41"/>
      <c r="FRC642" s="41"/>
      <c r="FRD642" s="41"/>
      <c r="FRE642" s="41"/>
      <c r="FRF642" s="41"/>
      <c r="FRG642" s="41"/>
      <c r="FRH642" s="41"/>
      <c r="FRI642" s="41"/>
      <c r="FRJ642" s="41"/>
      <c r="FRK642" s="41"/>
      <c r="FRL642" s="41"/>
      <c r="FRM642" s="41"/>
      <c r="FRN642" s="41"/>
      <c r="FRO642" s="41"/>
      <c r="FRP642" s="41"/>
      <c r="FRQ642" s="41"/>
      <c r="FRR642" s="41"/>
      <c r="FRS642" s="41"/>
      <c r="FRT642" s="41"/>
      <c r="FRU642" s="41"/>
      <c r="FRV642" s="41"/>
      <c r="FRW642" s="41"/>
      <c r="FRX642" s="41"/>
      <c r="FRY642" s="41"/>
      <c r="FRZ642" s="41"/>
      <c r="FSA642" s="41"/>
      <c r="FSB642" s="41"/>
      <c r="FSC642" s="41"/>
      <c r="FSD642" s="41"/>
      <c r="FSE642" s="41"/>
      <c r="FSF642" s="41"/>
      <c r="FSG642" s="41"/>
      <c r="FSH642" s="41"/>
      <c r="FSI642" s="41"/>
      <c r="FSJ642" s="41"/>
      <c r="FSK642" s="41"/>
      <c r="FSL642" s="41"/>
      <c r="FSM642" s="41"/>
      <c r="FSN642" s="41"/>
      <c r="FSO642" s="41"/>
      <c r="FSP642" s="41"/>
      <c r="FSQ642" s="41"/>
      <c r="FSR642" s="41"/>
      <c r="FSS642" s="41"/>
      <c r="FST642" s="41"/>
      <c r="FSU642" s="41"/>
      <c r="FSV642" s="41"/>
      <c r="FSW642" s="41"/>
      <c r="FSX642" s="41"/>
      <c r="FSY642" s="41"/>
      <c r="FSZ642" s="41"/>
      <c r="FTA642" s="41"/>
      <c r="FTB642" s="41"/>
      <c r="FTC642" s="41"/>
      <c r="FTD642" s="41"/>
      <c r="FTE642" s="41"/>
      <c r="FTF642" s="41"/>
      <c r="FTG642" s="41"/>
      <c r="FTH642" s="41"/>
      <c r="FTI642" s="41"/>
      <c r="FTJ642" s="41"/>
      <c r="FTK642" s="41"/>
      <c r="FTL642" s="41"/>
      <c r="FTM642" s="41"/>
      <c r="FTN642" s="41"/>
      <c r="FTO642" s="41"/>
      <c r="FTP642" s="41"/>
      <c r="FTQ642" s="41"/>
      <c r="FTR642" s="41"/>
      <c r="FTS642" s="41"/>
      <c r="FTT642" s="41"/>
      <c r="FTU642" s="41"/>
      <c r="FTV642" s="41"/>
      <c r="FTW642" s="41"/>
      <c r="FTX642" s="41"/>
      <c r="FTY642" s="41"/>
      <c r="FTZ642" s="41"/>
      <c r="FUA642" s="41"/>
      <c r="FUB642" s="41"/>
      <c r="FUC642" s="41"/>
      <c r="FUD642" s="41"/>
      <c r="FUE642" s="41"/>
      <c r="FUF642" s="41"/>
      <c r="FUG642" s="41"/>
      <c r="FUH642" s="41"/>
      <c r="FUI642" s="41"/>
      <c r="FUJ642" s="41"/>
      <c r="FUK642" s="41"/>
      <c r="FUL642" s="41"/>
      <c r="FUM642" s="41"/>
      <c r="FUN642" s="41"/>
      <c r="FUO642" s="41"/>
      <c r="FUP642" s="41"/>
      <c r="FUQ642" s="41"/>
      <c r="FUR642" s="41"/>
      <c r="FUS642" s="41"/>
      <c r="FUT642" s="41"/>
      <c r="FUU642" s="41"/>
      <c r="FUV642" s="41"/>
      <c r="FUW642" s="41"/>
      <c r="FUX642" s="41"/>
      <c r="FUY642" s="41"/>
      <c r="FUZ642" s="41"/>
      <c r="FVA642" s="41"/>
      <c r="FVB642" s="41"/>
      <c r="FVC642" s="41"/>
      <c r="FVD642" s="41"/>
      <c r="FVE642" s="41"/>
      <c r="FVF642" s="41"/>
      <c r="FVG642" s="41"/>
      <c r="FVH642" s="41"/>
      <c r="FVI642" s="41"/>
      <c r="FVJ642" s="41"/>
      <c r="FVK642" s="41"/>
      <c r="FVL642" s="41"/>
      <c r="FVM642" s="41"/>
      <c r="FVN642" s="41"/>
      <c r="FVO642" s="41"/>
      <c r="FVP642" s="41"/>
      <c r="FVQ642" s="41"/>
      <c r="FVR642" s="41"/>
      <c r="FVS642" s="41"/>
      <c r="FVT642" s="41"/>
      <c r="FVU642" s="41"/>
      <c r="FVV642" s="41"/>
      <c r="FVW642" s="41"/>
      <c r="FVX642" s="41"/>
      <c r="FVY642" s="41"/>
      <c r="FVZ642" s="41"/>
      <c r="FWA642" s="41"/>
      <c r="FWB642" s="41"/>
      <c r="FWC642" s="41"/>
      <c r="FWD642" s="41"/>
      <c r="FWE642" s="41"/>
      <c r="FWF642" s="41"/>
      <c r="FWG642" s="41"/>
      <c r="FWH642" s="41"/>
      <c r="FWI642" s="41"/>
      <c r="FWJ642" s="41"/>
      <c r="FWK642" s="41"/>
      <c r="FWL642" s="41"/>
      <c r="FWM642" s="41"/>
      <c r="FWN642" s="41"/>
      <c r="FWO642" s="41"/>
      <c r="FWP642" s="41"/>
      <c r="FWQ642" s="41"/>
      <c r="FWR642" s="41"/>
      <c r="FWS642" s="41"/>
      <c r="FWT642" s="41"/>
      <c r="FWU642" s="41"/>
      <c r="FWV642" s="41"/>
      <c r="FWW642" s="41"/>
      <c r="FWX642" s="41"/>
      <c r="FWY642" s="41"/>
      <c r="FWZ642" s="41"/>
      <c r="FXA642" s="41"/>
      <c r="FXB642" s="41"/>
      <c r="FXC642" s="41"/>
      <c r="FXD642" s="41"/>
      <c r="FXE642" s="41"/>
      <c r="FXF642" s="41"/>
      <c r="FXG642" s="41"/>
      <c r="FXH642" s="41"/>
      <c r="FXI642" s="41"/>
      <c r="FXJ642" s="41"/>
      <c r="FXK642" s="41"/>
      <c r="FXL642" s="41"/>
      <c r="FXM642" s="41"/>
      <c r="FXN642" s="41"/>
      <c r="FXO642" s="41"/>
      <c r="FXP642" s="41"/>
      <c r="FXQ642" s="41"/>
      <c r="FXR642" s="41"/>
      <c r="FXS642" s="41"/>
      <c r="FXT642" s="41"/>
      <c r="FXU642" s="41"/>
      <c r="FXV642" s="41"/>
      <c r="FXW642" s="41"/>
      <c r="FXX642" s="41"/>
      <c r="FXY642" s="41"/>
      <c r="FXZ642" s="41"/>
      <c r="FYA642" s="41"/>
      <c r="FYB642" s="41"/>
      <c r="FYC642" s="41"/>
      <c r="FYD642" s="41"/>
      <c r="FYE642" s="41"/>
      <c r="FYF642" s="41"/>
      <c r="FYG642" s="41"/>
      <c r="FYH642" s="41"/>
      <c r="FYI642" s="41"/>
      <c r="FYJ642" s="41"/>
      <c r="FYK642" s="41"/>
      <c r="FYL642" s="41"/>
      <c r="FYM642" s="41"/>
      <c r="FYN642" s="41"/>
      <c r="FYO642" s="41"/>
      <c r="FYP642" s="41"/>
      <c r="FYQ642" s="41"/>
      <c r="FYR642" s="41"/>
      <c r="FYS642" s="41"/>
      <c r="FYT642" s="41"/>
      <c r="FYU642" s="41"/>
      <c r="FYV642" s="41"/>
      <c r="FYW642" s="41"/>
      <c r="FYX642" s="41"/>
      <c r="FYY642" s="41"/>
      <c r="FYZ642" s="41"/>
      <c r="FZA642" s="41"/>
      <c r="FZB642" s="41"/>
      <c r="FZC642" s="41"/>
      <c r="FZD642" s="41"/>
      <c r="FZE642" s="41"/>
      <c r="FZF642" s="41"/>
      <c r="FZG642" s="41"/>
      <c r="FZH642" s="41"/>
      <c r="FZI642" s="41"/>
      <c r="FZJ642" s="41"/>
      <c r="FZK642" s="41"/>
      <c r="FZL642" s="41"/>
      <c r="FZM642" s="41"/>
      <c r="FZN642" s="41"/>
      <c r="FZO642" s="41"/>
      <c r="FZP642" s="41"/>
      <c r="FZQ642" s="41"/>
      <c r="FZR642" s="41"/>
      <c r="FZS642" s="41"/>
      <c r="FZT642" s="41"/>
      <c r="FZU642" s="41"/>
      <c r="FZV642" s="41"/>
      <c r="FZW642" s="41"/>
      <c r="FZX642" s="41"/>
      <c r="FZY642" s="41"/>
      <c r="FZZ642" s="41"/>
      <c r="GAA642" s="41"/>
      <c r="GAB642" s="41"/>
      <c r="GAC642" s="41"/>
      <c r="GAD642" s="41"/>
      <c r="GAE642" s="41"/>
      <c r="GAF642" s="41"/>
      <c r="GAG642" s="41"/>
      <c r="GAH642" s="41"/>
      <c r="GAI642" s="41"/>
      <c r="GAJ642" s="41"/>
      <c r="GAK642" s="41"/>
      <c r="GAL642" s="41"/>
      <c r="GAM642" s="41"/>
      <c r="GAN642" s="41"/>
      <c r="GAO642" s="41"/>
      <c r="GAP642" s="41"/>
      <c r="GAQ642" s="41"/>
      <c r="GAR642" s="41"/>
      <c r="GAS642" s="41"/>
      <c r="GAT642" s="41"/>
      <c r="GAU642" s="41"/>
      <c r="GAV642" s="41"/>
      <c r="GAW642" s="41"/>
      <c r="GAX642" s="41"/>
      <c r="GAY642" s="41"/>
      <c r="GAZ642" s="41"/>
      <c r="GBA642" s="41"/>
      <c r="GBB642" s="41"/>
      <c r="GBC642" s="41"/>
      <c r="GBD642" s="41"/>
      <c r="GBE642" s="41"/>
      <c r="GBF642" s="41"/>
      <c r="GBG642" s="41"/>
      <c r="GBH642" s="41"/>
      <c r="GBI642" s="41"/>
      <c r="GBJ642" s="41"/>
      <c r="GBK642" s="41"/>
      <c r="GBL642" s="41"/>
      <c r="GBM642" s="41"/>
      <c r="GBN642" s="41"/>
      <c r="GBO642" s="41"/>
      <c r="GBP642" s="41"/>
      <c r="GBQ642" s="41"/>
      <c r="GBR642" s="41"/>
      <c r="GBS642" s="41"/>
      <c r="GBT642" s="41"/>
      <c r="GBU642" s="41"/>
      <c r="GBV642" s="41"/>
      <c r="GBW642" s="41"/>
      <c r="GBX642" s="41"/>
      <c r="GBY642" s="41"/>
      <c r="GBZ642" s="41"/>
      <c r="GCA642" s="41"/>
      <c r="GCB642" s="41"/>
      <c r="GCC642" s="41"/>
      <c r="GCD642" s="41"/>
      <c r="GCE642" s="41"/>
      <c r="GCF642" s="41"/>
      <c r="GCG642" s="41"/>
      <c r="GCH642" s="41"/>
      <c r="GCI642" s="41"/>
      <c r="GCJ642" s="41"/>
      <c r="GCK642" s="41"/>
      <c r="GCL642" s="41"/>
      <c r="GCM642" s="41"/>
      <c r="GCN642" s="41"/>
      <c r="GCO642" s="41"/>
      <c r="GCP642" s="41"/>
      <c r="GCQ642" s="41"/>
      <c r="GCR642" s="41"/>
      <c r="GCS642" s="41"/>
      <c r="GCT642" s="41"/>
      <c r="GCU642" s="41"/>
      <c r="GCV642" s="41"/>
      <c r="GCW642" s="41"/>
      <c r="GCX642" s="41"/>
      <c r="GCY642" s="41"/>
      <c r="GCZ642" s="41"/>
      <c r="GDA642" s="41"/>
      <c r="GDB642" s="41"/>
      <c r="GDC642" s="41"/>
      <c r="GDD642" s="41"/>
      <c r="GDE642" s="41"/>
      <c r="GDF642" s="41"/>
      <c r="GDG642" s="41"/>
      <c r="GDH642" s="41"/>
      <c r="GDI642" s="41"/>
      <c r="GDJ642" s="41"/>
      <c r="GDK642" s="41"/>
      <c r="GDL642" s="41"/>
      <c r="GDM642" s="41"/>
      <c r="GDN642" s="41"/>
      <c r="GDO642" s="41"/>
      <c r="GDP642" s="41"/>
      <c r="GDQ642" s="41"/>
      <c r="GDR642" s="41"/>
      <c r="GDS642" s="41"/>
      <c r="GDT642" s="41"/>
      <c r="GDU642" s="41"/>
      <c r="GDV642" s="41"/>
      <c r="GDW642" s="41"/>
      <c r="GDX642" s="41"/>
      <c r="GDY642" s="41"/>
      <c r="GDZ642" s="41"/>
      <c r="GEA642" s="41"/>
      <c r="GEB642" s="41"/>
      <c r="GEC642" s="41"/>
      <c r="GED642" s="41"/>
      <c r="GEE642" s="41"/>
      <c r="GEF642" s="41"/>
      <c r="GEG642" s="41"/>
      <c r="GEH642" s="41"/>
      <c r="GEI642" s="41"/>
      <c r="GEJ642" s="41"/>
      <c r="GEK642" s="41"/>
      <c r="GEL642" s="41"/>
      <c r="GEM642" s="41"/>
      <c r="GEN642" s="41"/>
      <c r="GEO642" s="41"/>
      <c r="GEP642" s="41"/>
      <c r="GEQ642" s="41"/>
      <c r="GER642" s="41"/>
      <c r="GES642" s="41"/>
      <c r="GET642" s="41"/>
      <c r="GEU642" s="41"/>
      <c r="GEV642" s="41"/>
      <c r="GEW642" s="41"/>
      <c r="GEX642" s="41"/>
      <c r="GEY642" s="41"/>
      <c r="GEZ642" s="41"/>
      <c r="GFA642" s="41"/>
      <c r="GFB642" s="41"/>
      <c r="GFC642" s="41"/>
      <c r="GFD642" s="41"/>
      <c r="GFE642" s="41"/>
      <c r="GFF642" s="41"/>
      <c r="GFG642" s="41"/>
      <c r="GFH642" s="41"/>
      <c r="GFI642" s="41"/>
      <c r="GFJ642" s="41"/>
      <c r="GFK642" s="41"/>
      <c r="GFL642" s="41"/>
      <c r="GFM642" s="41"/>
      <c r="GFN642" s="41"/>
      <c r="GFO642" s="41"/>
      <c r="GFP642" s="41"/>
      <c r="GFQ642" s="41"/>
      <c r="GFR642" s="41"/>
      <c r="GFS642" s="41"/>
      <c r="GFT642" s="41"/>
      <c r="GFU642" s="41"/>
      <c r="GFV642" s="41"/>
      <c r="GFW642" s="41"/>
      <c r="GFX642" s="41"/>
      <c r="GFY642" s="41"/>
      <c r="GFZ642" s="41"/>
      <c r="GGA642" s="41"/>
      <c r="GGB642" s="41"/>
      <c r="GGC642" s="41"/>
      <c r="GGD642" s="41"/>
      <c r="GGE642" s="41"/>
      <c r="GGF642" s="41"/>
      <c r="GGG642" s="41"/>
      <c r="GGH642" s="41"/>
      <c r="GGI642" s="41"/>
      <c r="GGJ642" s="41"/>
      <c r="GGK642" s="41"/>
      <c r="GGL642" s="41"/>
      <c r="GGM642" s="41"/>
      <c r="GGN642" s="41"/>
      <c r="GGO642" s="41"/>
      <c r="GGP642" s="41"/>
      <c r="GGQ642" s="41"/>
      <c r="GGR642" s="41"/>
      <c r="GGS642" s="41"/>
      <c r="GGT642" s="41"/>
      <c r="GGU642" s="41"/>
      <c r="GGV642" s="41"/>
      <c r="GGW642" s="41"/>
      <c r="GGX642" s="41"/>
      <c r="GGY642" s="41"/>
      <c r="GGZ642" s="41"/>
      <c r="GHA642" s="41"/>
      <c r="GHB642" s="41"/>
      <c r="GHC642" s="41"/>
      <c r="GHD642" s="41"/>
      <c r="GHE642" s="41"/>
      <c r="GHF642" s="41"/>
      <c r="GHG642" s="41"/>
      <c r="GHH642" s="41"/>
      <c r="GHI642" s="41"/>
      <c r="GHJ642" s="41"/>
      <c r="GHK642" s="41"/>
      <c r="GHL642" s="41"/>
      <c r="GHM642" s="41"/>
      <c r="GHN642" s="41"/>
      <c r="GHO642" s="41"/>
      <c r="GHP642" s="41"/>
      <c r="GHQ642" s="41"/>
      <c r="GHR642" s="41"/>
      <c r="GHS642" s="41"/>
      <c r="GHT642" s="41"/>
      <c r="GHU642" s="41"/>
      <c r="GHV642" s="41"/>
      <c r="GHW642" s="41"/>
      <c r="GHX642" s="41"/>
      <c r="GHY642" s="41"/>
      <c r="GHZ642" s="41"/>
      <c r="GIA642" s="41"/>
      <c r="GIB642" s="41"/>
      <c r="GIC642" s="41"/>
      <c r="GID642" s="41"/>
      <c r="GIE642" s="41"/>
      <c r="GIF642" s="41"/>
      <c r="GIG642" s="41"/>
      <c r="GIH642" s="41"/>
      <c r="GII642" s="41"/>
      <c r="GIJ642" s="41"/>
      <c r="GIK642" s="41"/>
      <c r="GIL642" s="41"/>
      <c r="GIM642" s="41"/>
      <c r="GIN642" s="41"/>
      <c r="GIO642" s="41"/>
      <c r="GIP642" s="41"/>
      <c r="GIQ642" s="41"/>
      <c r="GIR642" s="41"/>
      <c r="GIS642" s="41"/>
      <c r="GIT642" s="41"/>
      <c r="GIU642" s="41"/>
      <c r="GIV642" s="41"/>
      <c r="GIW642" s="41"/>
      <c r="GIX642" s="41"/>
      <c r="GIY642" s="41"/>
      <c r="GIZ642" s="41"/>
      <c r="GJA642" s="41"/>
      <c r="GJB642" s="41"/>
      <c r="GJC642" s="41"/>
      <c r="GJD642" s="41"/>
      <c r="GJE642" s="41"/>
      <c r="GJF642" s="41"/>
      <c r="GJG642" s="41"/>
      <c r="GJH642" s="41"/>
      <c r="GJI642" s="41"/>
      <c r="GJJ642" s="41"/>
      <c r="GJK642" s="41"/>
      <c r="GJL642" s="41"/>
      <c r="GJM642" s="41"/>
      <c r="GJN642" s="41"/>
      <c r="GJO642" s="41"/>
      <c r="GJP642" s="41"/>
      <c r="GJQ642" s="41"/>
      <c r="GJR642" s="41"/>
      <c r="GJS642" s="41"/>
      <c r="GJT642" s="41"/>
      <c r="GJU642" s="41"/>
      <c r="GJV642" s="41"/>
      <c r="GJW642" s="41"/>
      <c r="GJX642" s="41"/>
      <c r="GJY642" s="41"/>
      <c r="GJZ642" s="41"/>
      <c r="GKA642" s="41"/>
      <c r="GKB642" s="41"/>
      <c r="GKC642" s="41"/>
      <c r="GKD642" s="41"/>
      <c r="GKE642" s="41"/>
      <c r="GKF642" s="41"/>
      <c r="GKG642" s="41"/>
      <c r="GKH642" s="41"/>
      <c r="GKI642" s="41"/>
      <c r="GKJ642" s="41"/>
      <c r="GKK642" s="41"/>
      <c r="GKL642" s="41"/>
      <c r="GKM642" s="41"/>
      <c r="GKN642" s="41"/>
      <c r="GKO642" s="41"/>
      <c r="GKP642" s="41"/>
      <c r="GKQ642" s="41"/>
      <c r="GKR642" s="41"/>
      <c r="GKS642" s="41"/>
      <c r="GKT642" s="41"/>
      <c r="GKU642" s="41"/>
      <c r="GKV642" s="41"/>
      <c r="GKW642" s="41"/>
      <c r="GKX642" s="41"/>
      <c r="GKY642" s="41"/>
      <c r="GKZ642" s="41"/>
      <c r="GLA642" s="41"/>
      <c r="GLB642" s="41"/>
      <c r="GLC642" s="41"/>
      <c r="GLD642" s="41"/>
      <c r="GLE642" s="41"/>
      <c r="GLF642" s="41"/>
      <c r="GLG642" s="41"/>
      <c r="GLH642" s="41"/>
      <c r="GLI642" s="41"/>
      <c r="GLJ642" s="41"/>
      <c r="GLK642" s="41"/>
      <c r="GLL642" s="41"/>
      <c r="GLM642" s="41"/>
      <c r="GLN642" s="41"/>
      <c r="GLO642" s="41"/>
      <c r="GLP642" s="41"/>
      <c r="GLQ642" s="41"/>
      <c r="GLR642" s="41"/>
      <c r="GLS642" s="41"/>
      <c r="GLT642" s="41"/>
      <c r="GLU642" s="41"/>
      <c r="GLV642" s="41"/>
      <c r="GLW642" s="41"/>
      <c r="GLX642" s="41"/>
      <c r="GLY642" s="41"/>
      <c r="GLZ642" s="41"/>
      <c r="GMA642" s="41"/>
      <c r="GMB642" s="41"/>
      <c r="GMC642" s="41"/>
      <c r="GMD642" s="41"/>
      <c r="GME642" s="41"/>
      <c r="GMF642" s="41"/>
      <c r="GMG642" s="41"/>
      <c r="GMH642" s="41"/>
      <c r="GMI642" s="41"/>
      <c r="GMJ642" s="41"/>
      <c r="GMK642" s="41"/>
      <c r="GML642" s="41"/>
      <c r="GMM642" s="41"/>
      <c r="GMN642" s="41"/>
      <c r="GMO642" s="41"/>
      <c r="GMP642" s="41"/>
      <c r="GMQ642" s="41"/>
      <c r="GMR642" s="41"/>
      <c r="GMS642" s="41"/>
      <c r="GMT642" s="41"/>
      <c r="GMU642" s="41"/>
      <c r="GMV642" s="41"/>
      <c r="GMW642" s="41"/>
      <c r="GMX642" s="41"/>
      <c r="GMY642" s="41"/>
      <c r="GMZ642" s="41"/>
      <c r="GNA642" s="41"/>
      <c r="GNB642" s="41"/>
      <c r="GNC642" s="41"/>
      <c r="GND642" s="41"/>
      <c r="GNE642" s="41"/>
      <c r="GNF642" s="41"/>
      <c r="GNG642" s="41"/>
      <c r="GNH642" s="41"/>
      <c r="GNI642" s="41"/>
      <c r="GNJ642" s="41"/>
      <c r="GNK642" s="41"/>
      <c r="GNL642" s="41"/>
      <c r="GNM642" s="41"/>
      <c r="GNN642" s="41"/>
      <c r="GNO642" s="41"/>
      <c r="GNP642" s="41"/>
      <c r="GNQ642" s="41"/>
      <c r="GNR642" s="41"/>
      <c r="GNS642" s="41"/>
      <c r="GNT642" s="41"/>
      <c r="GNU642" s="41"/>
      <c r="GNV642" s="41"/>
      <c r="GNW642" s="41"/>
      <c r="GNX642" s="41"/>
      <c r="GNY642" s="41"/>
      <c r="GNZ642" s="41"/>
      <c r="GOA642" s="41"/>
      <c r="GOB642" s="41"/>
      <c r="GOC642" s="41"/>
      <c r="GOD642" s="41"/>
      <c r="GOE642" s="41"/>
      <c r="GOF642" s="41"/>
      <c r="GOG642" s="41"/>
      <c r="GOH642" s="41"/>
      <c r="GOI642" s="41"/>
      <c r="GOJ642" s="41"/>
      <c r="GOK642" s="41"/>
      <c r="GOL642" s="41"/>
      <c r="GOM642" s="41"/>
      <c r="GON642" s="41"/>
      <c r="GOO642" s="41"/>
      <c r="GOP642" s="41"/>
      <c r="GOQ642" s="41"/>
      <c r="GOR642" s="41"/>
      <c r="GOS642" s="41"/>
      <c r="GOT642" s="41"/>
      <c r="GOU642" s="41"/>
      <c r="GOV642" s="41"/>
      <c r="GOW642" s="41"/>
      <c r="GOX642" s="41"/>
      <c r="GOY642" s="41"/>
      <c r="GOZ642" s="41"/>
      <c r="GPA642" s="41"/>
      <c r="GPB642" s="41"/>
      <c r="GPC642" s="41"/>
      <c r="GPD642" s="41"/>
      <c r="GPE642" s="41"/>
      <c r="GPF642" s="41"/>
      <c r="GPG642" s="41"/>
      <c r="GPH642" s="41"/>
      <c r="GPI642" s="41"/>
      <c r="GPJ642" s="41"/>
      <c r="GPK642" s="41"/>
      <c r="GPL642" s="41"/>
      <c r="GPM642" s="41"/>
      <c r="GPN642" s="41"/>
      <c r="GPO642" s="41"/>
      <c r="GPP642" s="41"/>
      <c r="GPQ642" s="41"/>
      <c r="GPR642" s="41"/>
      <c r="GPS642" s="41"/>
      <c r="GPT642" s="41"/>
      <c r="GPU642" s="41"/>
      <c r="GPV642" s="41"/>
      <c r="GPW642" s="41"/>
      <c r="GPX642" s="41"/>
      <c r="GPY642" s="41"/>
      <c r="GPZ642" s="41"/>
      <c r="GQA642" s="41"/>
      <c r="GQB642" s="41"/>
      <c r="GQC642" s="41"/>
      <c r="GQD642" s="41"/>
      <c r="GQE642" s="41"/>
      <c r="GQF642" s="41"/>
      <c r="GQG642" s="41"/>
      <c r="GQH642" s="41"/>
      <c r="GQI642" s="41"/>
      <c r="GQJ642" s="41"/>
      <c r="GQK642" s="41"/>
      <c r="GQL642" s="41"/>
      <c r="GQM642" s="41"/>
      <c r="GQN642" s="41"/>
      <c r="GQO642" s="41"/>
      <c r="GQP642" s="41"/>
      <c r="GQQ642" s="41"/>
      <c r="GQR642" s="41"/>
      <c r="GQS642" s="41"/>
      <c r="GQT642" s="41"/>
      <c r="GQU642" s="41"/>
      <c r="GQV642" s="41"/>
      <c r="GQW642" s="41"/>
      <c r="GQX642" s="41"/>
      <c r="GQY642" s="41"/>
      <c r="GQZ642" s="41"/>
      <c r="GRA642" s="41"/>
      <c r="GRB642" s="41"/>
      <c r="GRC642" s="41"/>
      <c r="GRD642" s="41"/>
      <c r="GRE642" s="41"/>
      <c r="GRF642" s="41"/>
      <c r="GRG642" s="41"/>
      <c r="GRH642" s="41"/>
      <c r="GRI642" s="41"/>
      <c r="GRJ642" s="41"/>
      <c r="GRK642" s="41"/>
      <c r="GRL642" s="41"/>
      <c r="GRM642" s="41"/>
      <c r="GRN642" s="41"/>
      <c r="GRO642" s="41"/>
      <c r="GRP642" s="41"/>
      <c r="GRQ642" s="41"/>
      <c r="GRR642" s="41"/>
      <c r="GRS642" s="41"/>
      <c r="GRT642" s="41"/>
      <c r="GRU642" s="41"/>
      <c r="GRV642" s="41"/>
      <c r="GRW642" s="41"/>
      <c r="GRX642" s="41"/>
      <c r="GRY642" s="41"/>
      <c r="GRZ642" s="41"/>
      <c r="GSA642" s="41"/>
      <c r="GSB642" s="41"/>
      <c r="GSC642" s="41"/>
      <c r="GSD642" s="41"/>
      <c r="GSE642" s="41"/>
      <c r="GSF642" s="41"/>
      <c r="GSG642" s="41"/>
      <c r="GSH642" s="41"/>
      <c r="GSI642" s="41"/>
      <c r="GSJ642" s="41"/>
      <c r="GSK642" s="41"/>
      <c r="GSL642" s="41"/>
      <c r="GSM642" s="41"/>
      <c r="GSN642" s="41"/>
      <c r="GSO642" s="41"/>
      <c r="GSP642" s="41"/>
      <c r="GSQ642" s="41"/>
      <c r="GSR642" s="41"/>
      <c r="GSS642" s="41"/>
      <c r="GST642" s="41"/>
      <c r="GSU642" s="41"/>
      <c r="GSV642" s="41"/>
      <c r="GSW642" s="41"/>
      <c r="GSX642" s="41"/>
      <c r="GSY642" s="41"/>
      <c r="GSZ642" s="41"/>
      <c r="GTA642" s="41"/>
      <c r="GTB642" s="41"/>
      <c r="GTC642" s="41"/>
      <c r="GTD642" s="41"/>
      <c r="GTE642" s="41"/>
      <c r="GTF642" s="41"/>
      <c r="GTG642" s="41"/>
      <c r="GTH642" s="41"/>
      <c r="GTI642" s="41"/>
      <c r="GTJ642" s="41"/>
      <c r="GTK642" s="41"/>
      <c r="GTL642" s="41"/>
      <c r="GTM642" s="41"/>
      <c r="GTN642" s="41"/>
      <c r="GTO642" s="41"/>
      <c r="GTP642" s="41"/>
      <c r="GTQ642" s="41"/>
      <c r="GTR642" s="41"/>
      <c r="GTS642" s="41"/>
      <c r="GTT642" s="41"/>
      <c r="GTU642" s="41"/>
      <c r="GTV642" s="41"/>
      <c r="GTW642" s="41"/>
      <c r="GTX642" s="41"/>
      <c r="GTY642" s="41"/>
      <c r="GTZ642" s="41"/>
      <c r="GUA642" s="41"/>
      <c r="GUB642" s="41"/>
      <c r="GUC642" s="41"/>
      <c r="GUD642" s="41"/>
      <c r="GUE642" s="41"/>
      <c r="GUF642" s="41"/>
      <c r="GUG642" s="41"/>
      <c r="GUH642" s="41"/>
      <c r="GUI642" s="41"/>
      <c r="GUJ642" s="41"/>
      <c r="GUK642" s="41"/>
      <c r="GUL642" s="41"/>
      <c r="GUM642" s="41"/>
      <c r="GUN642" s="41"/>
      <c r="GUO642" s="41"/>
      <c r="GUP642" s="41"/>
      <c r="GUQ642" s="41"/>
      <c r="GUR642" s="41"/>
      <c r="GUS642" s="41"/>
      <c r="GUT642" s="41"/>
      <c r="GUU642" s="41"/>
      <c r="GUV642" s="41"/>
      <c r="GUW642" s="41"/>
      <c r="GUX642" s="41"/>
      <c r="GUY642" s="41"/>
      <c r="GUZ642" s="41"/>
      <c r="GVA642" s="41"/>
      <c r="GVB642" s="41"/>
      <c r="GVC642" s="41"/>
      <c r="GVD642" s="41"/>
      <c r="GVE642" s="41"/>
      <c r="GVF642" s="41"/>
      <c r="GVG642" s="41"/>
      <c r="GVH642" s="41"/>
      <c r="GVI642" s="41"/>
      <c r="GVJ642" s="41"/>
      <c r="GVK642" s="41"/>
      <c r="GVL642" s="41"/>
      <c r="GVM642" s="41"/>
      <c r="GVN642" s="41"/>
      <c r="GVO642" s="41"/>
      <c r="GVP642" s="41"/>
      <c r="GVQ642" s="41"/>
      <c r="GVR642" s="41"/>
      <c r="GVS642" s="41"/>
      <c r="GVT642" s="41"/>
      <c r="GVU642" s="41"/>
      <c r="GVV642" s="41"/>
      <c r="GVW642" s="41"/>
      <c r="GVX642" s="41"/>
      <c r="GVY642" s="41"/>
      <c r="GVZ642" s="41"/>
      <c r="GWA642" s="41"/>
      <c r="GWB642" s="41"/>
      <c r="GWC642" s="41"/>
      <c r="GWD642" s="41"/>
      <c r="GWE642" s="41"/>
      <c r="GWF642" s="41"/>
      <c r="GWG642" s="41"/>
      <c r="GWH642" s="41"/>
      <c r="GWI642" s="41"/>
      <c r="GWJ642" s="41"/>
      <c r="GWK642" s="41"/>
      <c r="GWL642" s="41"/>
      <c r="GWM642" s="41"/>
      <c r="GWN642" s="41"/>
      <c r="GWO642" s="41"/>
      <c r="GWP642" s="41"/>
      <c r="GWQ642" s="41"/>
      <c r="GWR642" s="41"/>
      <c r="GWS642" s="41"/>
      <c r="GWT642" s="41"/>
      <c r="GWU642" s="41"/>
      <c r="GWV642" s="41"/>
      <c r="GWW642" s="41"/>
      <c r="GWX642" s="41"/>
      <c r="GWY642" s="41"/>
      <c r="GWZ642" s="41"/>
      <c r="GXA642" s="41"/>
      <c r="GXB642" s="41"/>
      <c r="GXC642" s="41"/>
      <c r="GXD642" s="41"/>
      <c r="GXE642" s="41"/>
      <c r="GXF642" s="41"/>
      <c r="GXG642" s="41"/>
      <c r="GXH642" s="41"/>
      <c r="GXI642" s="41"/>
      <c r="GXJ642" s="41"/>
      <c r="GXK642" s="41"/>
      <c r="GXL642" s="41"/>
      <c r="GXM642" s="41"/>
      <c r="GXN642" s="41"/>
      <c r="GXO642" s="41"/>
      <c r="GXP642" s="41"/>
      <c r="GXQ642" s="41"/>
      <c r="GXR642" s="41"/>
      <c r="GXS642" s="41"/>
      <c r="GXT642" s="41"/>
      <c r="GXU642" s="41"/>
      <c r="GXV642" s="41"/>
      <c r="GXW642" s="41"/>
      <c r="GXX642" s="41"/>
      <c r="GXY642" s="41"/>
      <c r="GXZ642" s="41"/>
      <c r="GYA642" s="41"/>
      <c r="GYB642" s="41"/>
      <c r="GYC642" s="41"/>
      <c r="GYD642" s="41"/>
      <c r="GYE642" s="41"/>
      <c r="GYF642" s="41"/>
      <c r="GYG642" s="41"/>
      <c r="GYH642" s="41"/>
      <c r="GYI642" s="41"/>
      <c r="GYJ642" s="41"/>
      <c r="GYK642" s="41"/>
      <c r="GYL642" s="41"/>
      <c r="GYM642" s="41"/>
      <c r="GYN642" s="41"/>
      <c r="GYO642" s="41"/>
      <c r="GYP642" s="41"/>
      <c r="GYQ642" s="41"/>
      <c r="GYR642" s="41"/>
      <c r="GYS642" s="41"/>
      <c r="GYT642" s="41"/>
      <c r="GYU642" s="41"/>
      <c r="GYV642" s="41"/>
      <c r="GYW642" s="41"/>
      <c r="GYX642" s="41"/>
      <c r="GYY642" s="41"/>
      <c r="GYZ642" s="41"/>
      <c r="GZA642" s="41"/>
      <c r="GZB642" s="41"/>
      <c r="GZC642" s="41"/>
      <c r="GZD642" s="41"/>
      <c r="GZE642" s="41"/>
      <c r="GZF642" s="41"/>
      <c r="GZG642" s="41"/>
      <c r="GZH642" s="41"/>
      <c r="GZI642" s="41"/>
      <c r="GZJ642" s="41"/>
      <c r="GZK642" s="41"/>
      <c r="GZL642" s="41"/>
      <c r="GZM642" s="41"/>
      <c r="GZN642" s="41"/>
      <c r="GZO642" s="41"/>
      <c r="GZP642" s="41"/>
      <c r="GZQ642" s="41"/>
      <c r="GZR642" s="41"/>
      <c r="GZS642" s="41"/>
      <c r="GZT642" s="41"/>
      <c r="GZU642" s="41"/>
      <c r="GZV642" s="41"/>
      <c r="GZW642" s="41"/>
      <c r="GZX642" s="41"/>
      <c r="GZY642" s="41"/>
      <c r="GZZ642" s="41"/>
      <c r="HAA642" s="41"/>
      <c r="HAB642" s="41"/>
      <c r="HAC642" s="41"/>
      <c r="HAD642" s="41"/>
      <c r="HAE642" s="41"/>
      <c r="HAF642" s="41"/>
      <c r="HAG642" s="41"/>
      <c r="HAH642" s="41"/>
      <c r="HAI642" s="41"/>
      <c r="HAJ642" s="41"/>
      <c r="HAK642" s="41"/>
      <c r="HAL642" s="41"/>
      <c r="HAM642" s="41"/>
      <c r="HAN642" s="41"/>
      <c r="HAO642" s="41"/>
      <c r="HAP642" s="41"/>
      <c r="HAQ642" s="41"/>
      <c r="HAR642" s="41"/>
      <c r="HAS642" s="41"/>
      <c r="HAT642" s="41"/>
      <c r="HAU642" s="41"/>
      <c r="HAV642" s="41"/>
      <c r="HAW642" s="41"/>
      <c r="HAX642" s="41"/>
      <c r="HAY642" s="41"/>
      <c r="HAZ642" s="41"/>
      <c r="HBA642" s="41"/>
      <c r="HBB642" s="41"/>
      <c r="HBC642" s="41"/>
      <c r="HBD642" s="41"/>
      <c r="HBE642" s="41"/>
      <c r="HBF642" s="41"/>
      <c r="HBG642" s="41"/>
      <c r="HBH642" s="41"/>
      <c r="HBI642" s="41"/>
      <c r="HBJ642" s="41"/>
      <c r="HBK642" s="41"/>
      <c r="HBL642" s="41"/>
      <c r="HBM642" s="41"/>
      <c r="HBN642" s="41"/>
      <c r="HBO642" s="41"/>
      <c r="HBP642" s="41"/>
      <c r="HBQ642" s="41"/>
      <c r="HBR642" s="41"/>
      <c r="HBS642" s="41"/>
      <c r="HBT642" s="41"/>
      <c r="HBU642" s="41"/>
      <c r="HBV642" s="41"/>
      <c r="HBW642" s="41"/>
      <c r="HBX642" s="41"/>
      <c r="HBY642" s="41"/>
      <c r="HBZ642" s="41"/>
      <c r="HCA642" s="41"/>
      <c r="HCB642" s="41"/>
      <c r="HCC642" s="41"/>
      <c r="HCD642" s="41"/>
      <c r="HCE642" s="41"/>
      <c r="HCF642" s="41"/>
      <c r="HCG642" s="41"/>
      <c r="HCH642" s="41"/>
      <c r="HCI642" s="41"/>
      <c r="HCJ642" s="41"/>
      <c r="HCK642" s="41"/>
      <c r="HCL642" s="41"/>
      <c r="HCM642" s="41"/>
      <c r="HCN642" s="41"/>
      <c r="HCO642" s="41"/>
      <c r="HCP642" s="41"/>
      <c r="HCQ642" s="41"/>
      <c r="HCR642" s="41"/>
      <c r="HCS642" s="41"/>
      <c r="HCT642" s="41"/>
      <c r="HCU642" s="41"/>
      <c r="HCV642" s="41"/>
      <c r="HCW642" s="41"/>
      <c r="HCX642" s="41"/>
      <c r="HCY642" s="41"/>
      <c r="HCZ642" s="41"/>
      <c r="HDA642" s="41"/>
      <c r="HDB642" s="41"/>
      <c r="HDC642" s="41"/>
      <c r="HDD642" s="41"/>
      <c r="HDE642" s="41"/>
      <c r="HDF642" s="41"/>
      <c r="HDG642" s="41"/>
      <c r="HDH642" s="41"/>
      <c r="HDI642" s="41"/>
      <c r="HDJ642" s="41"/>
      <c r="HDK642" s="41"/>
      <c r="HDL642" s="41"/>
      <c r="HDM642" s="41"/>
      <c r="HDN642" s="41"/>
      <c r="HDO642" s="41"/>
      <c r="HDP642" s="41"/>
      <c r="HDQ642" s="41"/>
      <c r="HDR642" s="41"/>
      <c r="HDS642" s="41"/>
      <c r="HDT642" s="41"/>
      <c r="HDU642" s="41"/>
      <c r="HDV642" s="41"/>
      <c r="HDW642" s="41"/>
      <c r="HDX642" s="41"/>
      <c r="HDY642" s="41"/>
      <c r="HDZ642" s="41"/>
      <c r="HEA642" s="41"/>
      <c r="HEB642" s="41"/>
      <c r="HEC642" s="41"/>
      <c r="HED642" s="41"/>
      <c r="HEE642" s="41"/>
      <c r="HEF642" s="41"/>
      <c r="HEG642" s="41"/>
      <c r="HEH642" s="41"/>
      <c r="HEI642" s="41"/>
      <c r="HEJ642" s="41"/>
      <c r="HEK642" s="41"/>
      <c r="HEL642" s="41"/>
      <c r="HEM642" s="41"/>
      <c r="HEN642" s="41"/>
      <c r="HEO642" s="41"/>
      <c r="HEP642" s="41"/>
      <c r="HEQ642" s="41"/>
      <c r="HER642" s="41"/>
      <c r="HES642" s="41"/>
      <c r="HET642" s="41"/>
      <c r="HEU642" s="41"/>
      <c r="HEV642" s="41"/>
      <c r="HEW642" s="41"/>
      <c r="HEX642" s="41"/>
      <c r="HEY642" s="41"/>
      <c r="HEZ642" s="41"/>
      <c r="HFA642" s="41"/>
      <c r="HFB642" s="41"/>
      <c r="HFC642" s="41"/>
      <c r="HFD642" s="41"/>
      <c r="HFE642" s="41"/>
      <c r="HFF642" s="41"/>
      <c r="HFG642" s="41"/>
      <c r="HFH642" s="41"/>
      <c r="HFI642" s="41"/>
      <c r="HFJ642" s="41"/>
      <c r="HFK642" s="41"/>
      <c r="HFL642" s="41"/>
      <c r="HFM642" s="41"/>
      <c r="HFN642" s="41"/>
      <c r="HFO642" s="41"/>
      <c r="HFP642" s="41"/>
      <c r="HFQ642" s="41"/>
      <c r="HFR642" s="41"/>
      <c r="HFS642" s="41"/>
      <c r="HFT642" s="41"/>
      <c r="HFU642" s="41"/>
      <c r="HFV642" s="41"/>
      <c r="HFW642" s="41"/>
      <c r="HFX642" s="41"/>
      <c r="HFY642" s="41"/>
      <c r="HFZ642" s="41"/>
      <c r="HGA642" s="41"/>
      <c r="HGB642" s="41"/>
      <c r="HGC642" s="41"/>
      <c r="HGD642" s="41"/>
      <c r="HGE642" s="41"/>
      <c r="HGF642" s="41"/>
      <c r="HGG642" s="41"/>
      <c r="HGH642" s="41"/>
      <c r="HGI642" s="41"/>
      <c r="HGJ642" s="41"/>
      <c r="HGK642" s="41"/>
      <c r="HGL642" s="41"/>
      <c r="HGM642" s="41"/>
      <c r="HGN642" s="41"/>
      <c r="HGO642" s="41"/>
      <c r="HGP642" s="41"/>
      <c r="HGQ642" s="41"/>
      <c r="HGR642" s="41"/>
      <c r="HGS642" s="41"/>
      <c r="HGT642" s="41"/>
      <c r="HGU642" s="41"/>
      <c r="HGV642" s="41"/>
      <c r="HGW642" s="41"/>
      <c r="HGX642" s="41"/>
      <c r="HGY642" s="41"/>
      <c r="HGZ642" s="41"/>
      <c r="HHA642" s="41"/>
      <c r="HHB642" s="41"/>
      <c r="HHC642" s="41"/>
      <c r="HHD642" s="41"/>
      <c r="HHE642" s="41"/>
      <c r="HHF642" s="41"/>
      <c r="HHG642" s="41"/>
      <c r="HHH642" s="41"/>
      <c r="HHI642" s="41"/>
      <c r="HHJ642" s="41"/>
      <c r="HHK642" s="41"/>
      <c r="HHL642" s="41"/>
      <c r="HHM642" s="41"/>
      <c r="HHN642" s="41"/>
      <c r="HHO642" s="41"/>
      <c r="HHP642" s="41"/>
      <c r="HHQ642" s="41"/>
      <c r="HHR642" s="41"/>
      <c r="HHS642" s="41"/>
      <c r="HHT642" s="41"/>
      <c r="HHU642" s="41"/>
      <c r="HHV642" s="41"/>
      <c r="HHW642" s="41"/>
      <c r="HHX642" s="41"/>
      <c r="HHY642" s="41"/>
      <c r="HHZ642" s="41"/>
      <c r="HIA642" s="41"/>
      <c r="HIB642" s="41"/>
      <c r="HIC642" s="41"/>
      <c r="HID642" s="41"/>
      <c r="HIE642" s="41"/>
      <c r="HIF642" s="41"/>
      <c r="HIG642" s="41"/>
      <c r="HIH642" s="41"/>
      <c r="HII642" s="41"/>
      <c r="HIJ642" s="41"/>
      <c r="HIK642" s="41"/>
      <c r="HIL642" s="41"/>
      <c r="HIM642" s="41"/>
      <c r="HIN642" s="41"/>
      <c r="HIO642" s="41"/>
      <c r="HIP642" s="41"/>
      <c r="HIQ642" s="41"/>
      <c r="HIR642" s="41"/>
      <c r="HIS642" s="41"/>
      <c r="HIT642" s="41"/>
      <c r="HIU642" s="41"/>
      <c r="HIV642" s="41"/>
      <c r="HIW642" s="41"/>
      <c r="HIX642" s="41"/>
      <c r="HIY642" s="41"/>
      <c r="HIZ642" s="41"/>
      <c r="HJA642" s="41"/>
      <c r="HJB642" s="41"/>
      <c r="HJC642" s="41"/>
      <c r="HJD642" s="41"/>
      <c r="HJE642" s="41"/>
      <c r="HJF642" s="41"/>
      <c r="HJG642" s="41"/>
      <c r="HJH642" s="41"/>
      <c r="HJI642" s="41"/>
      <c r="HJJ642" s="41"/>
      <c r="HJK642" s="41"/>
      <c r="HJL642" s="41"/>
      <c r="HJM642" s="41"/>
      <c r="HJN642" s="41"/>
      <c r="HJO642" s="41"/>
      <c r="HJP642" s="41"/>
      <c r="HJQ642" s="41"/>
      <c r="HJR642" s="41"/>
      <c r="HJS642" s="41"/>
      <c r="HJT642" s="41"/>
      <c r="HJU642" s="41"/>
      <c r="HJV642" s="41"/>
      <c r="HJW642" s="41"/>
      <c r="HJX642" s="41"/>
      <c r="HJY642" s="41"/>
      <c r="HJZ642" s="41"/>
      <c r="HKA642" s="41"/>
      <c r="HKB642" s="41"/>
      <c r="HKC642" s="41"/>
      <c r="HKD642" s="41"/>
      <c r="HKE642" s="41"/>
      <c r="HKF642" s="41"/>
      <c r="HKG642" s="41"/>
      <c r="HKH642" s="41"/>
      <c r="HKI642" s="41"/>
      <c r="HKJ642" s="41"/>
      <c r="HKK642" s="41"/>
      <c r="HKL642" s="41"/>
      <c r="HKM642" s="41"/>
      <c r="HKN642" s="41"/>
      <c r="HKO642" s="41"/>
      <c r="HKP642" s="41"/>
      <c r="HKQ642" s="41"/>
      <c r="HKR642" s="41"/>
      <c r="HKS642" s="41"/>
      <c r="HKT642" s="41"/>
      <c r="HKU642" s="41"/>
      <c r="HKV642" s="41"/>
      <c r="HKW642" s="41"/>
      <c r="HKX642" s="41"/>
      <c r="HKY642" s="41"/>
      <c r="HKZ642" s="41"/>
      <c r="HLA642" s="41"/>
      <c r="HLB642" s="41"/>
      <c r="HLC642" s="41"/>
      <c r="HLD642" s="41"/>
      <c r="HLE642" s="41"/>
      <c r="HLF642" s="41"/>
      <c r="HLG642" s="41"/>
      <c r="HLH642" s="41"/>
      <c r="HLI642" s="41"/>
      <c r="HLJ642" s="41"/>
      <c r="HLK642" s="41"/>
      <c r="HLL642" s="41"/>
      <c r="HLM642" s="41"/>
      <c r="HLN642" s="41"/>
      <c r="HLO642" s="41"/>
      <c r="HLP642" s="41"/>
      <c r="HLQ642" s="41"/>
      <c r="HLR642" s="41"/>
      <c r="HLS642" s="41"/>
      <c r="HLT642" s="41"/>
      <c r="HLU642" s="41"/>
      <c r="HLV642" s="41"/>
      <c r="HLW642" s="41"/>
      <c r="HLX642" s="41"/>
      <c r="HLY642" s="41"/>
      <c r="HLZ642" s="41"/>
      <c r="HMA642" s="41"/>
      <c r="HMB642" s="41"/>
      <c r="HMC642" s="41"/>
      <c r="HMD642" s="41"/>
      <c r="HME642" s="41"/>
      <c r="HMF642" s="41"/>
      <c r="HMG642" s="41"/>
      <c r="HMH642" s="41"/>
      <c r="HMI642" s="41"/>
      <c r="HMJ642" s="41"/>
      <c r="HMK642" s="41"/>
      <c r="HML642" s="41"/>
      <c r="HMM642" s="41"/>
      <c r="HMN642" s="41"/>
      <c r="HMO642" s="41"/>
      <c r="HMP642" s="41"/>
      <c r="HMQ642" s="41"/>
      <c r="HMR642" s="41"/>
      <c r="HMS642" s="41"/>
      <c r="HMT642" s="41"/>
      <c r="HMU642" s="41"/>
      <c r="HMV642" s="41"/>
      <c r="HMW642" s="41"/>
      <c r="HMX642" s="41"/>
      <c r="HMY642" s="41"/>
      <c r="HMZ642" s="41"/>
      <c r="HNA642" s="41"/>
      <c r="HNB642" s="41"/>
      <c r="HNC642" s="41"/>
      <c r="HND642" s="41"/>
      <c r="HNE642" s="41"/>
      <c r="HNF642" s="41"/>
      <c r="HNG642" s="41"/>
      <c r="HNH642" s="41"/>
      <c r="HNI642" s="41"/>
      <c r="HNJ642" s="41"/>
      <c r="HNK642" s="41"/>
      <c r="HNL642" s="41"/>
      <c r="HNM642" s="41"/>
      <c r="HNN642" s="41"/>
      <c r="HNO642" s="41"/>
      <c r="HNP642" s="41"/>
      <c r="HNQ642" s="41"/>
      <c r="HNR642" s="41"/>
      <c r="HNS642" s="41"/>
      <c r="HNT642" s="41"/>
      <c r="HNU642" s="41"/>
      <c r="HNV642" s="41"/>
      <c r="HNW642" s="41"/>
      <c r="HNX642" s="41"/>
      <c r="HNY642" s="41"/>
      <c r="HNZ642" s="41"/>
      <c r="HOA642" s="41"/>
      <c r="HOB642" s="41"/>
      <c r="HOC642" s="41"/>
      <c r="HOD642" s="41"/>
      <c r="HOE642" s="41"/>
      <c r="HOF642" s="41"/>
      <c r="HOG642" s="41"/>
      <c r="HOH642" s="41"/>
      <c r="HOI642" s="41"/>
      <c r="HOJ642" s="41"/>
      <c r="HOK642" s="41"/>
      <c r="HOL642" s="41"/>
      <c r="HOM642" s="41"/>
      <c r="HON642" s="41"/>
      <c r="HOO642" s="41"/>
      <c r="HOP642" s="41"/>
      <c r="HOQ642" s="41"/>
      <c r="HOR642" s="41"/>
      <c r="HOS642" s="41"/>
      <c r="HOT642" s="41"/>
      <c r="HOU642" s="41"/>
      <c r="HOV642" s="41"/>
      <c r="HOW642" s="41"/>
      <c r="HOX642" s="41"/>
      <c r="HOY642" s="41"/>
      <c r="HOZ642" s="41"/>
      <c r="HPA642" s="41"/>
      <c r="HPB642" s="41"/>
      <c r="HPC642" s="41"/>
      <c r="HPD642" s="41"/>
      <c r="HPE642" s="41"/>
      <c r="HPF642" s="41"/>
      <c r="HPG642" s="41"/>
      <c r="HPH642" s="41"/>
      <c r="HPI642" s="41"/>
      <c r="HPJ642" s="41"/>
      <c r="HPK642" s="41"/>
      <c r="HPL642" s="41"/>
      <c r="HPM642" s="41"/>
      <c r="HPN642" s="41"/>
      <c r="HPO642" s="41"/>
      <c r="HPP642" s="41"/>
      <c r="HPQ642" s="41"/>
      <c r="HPR642" s="41"/>
      <c r="HPS642" s="41"/>
      <c r="HPT642" s="41"/>
      <c r="HPU642" s="41"/>
      <c r="HPV642" s="41"/>
      <c r="HPW642" s="41"/>
      <c r="HPX642" s="41"/>
      <c r="HPY642" s="41"/>
      <c r="HPZ642" s="41"/>
      <c r="HQA642" s="41"/>
      <c r="HQB642" s="41"/>
      <c r="HQC642" s="41"/>
      <c r="HQD642" s="41"/>
      <c r="HQE642" s="41"/>
      <c r="HQF642" s="41"/>
      <c r="HQG642" s="41"/>
      <c r="HQH642" s="41"/>
      <c r="HQI642" s="41"/>
      <c r="HQJ642" s="41"/>
      <c r="HQK642" s="41"/>
      <c r="HQL642" s="41"/>
      <c r="HQM642" s="41"/>
      <c r="HQN642" s="41"/>
      <c r="HQO642" s="41"/>
      <c r="HQP642" s="41"/>
      <c r="HQQ642" s="41"/>
      <c r="HQR642" s="41"/>
      <c r="HQS642" s="41"/>
      <c r="HQT642" s="41"/>
      <c r="HQU642" s="41"/>
      <c r="HQV642" s="41"/>
      <c r="HQW642" s="41"/>
      <c r="HQX642" s="41"/>
      <c r="HQY642" s="41"/>
      <c r="HQZ642" s="41"/>
      <c r="HRA642" s="41"/>
      <c r="HRB642" s="41"/>
      <c r="HRC642" s="41"/>
      <c r="HRD642" s="41"/>
      <c r="HRE642" s="41"/>
      <c r="HRF642" s="41"/>
      <c r="HRG642" s="41"/>
      <c r="HRH642" s="41"/>
      <c r="HRI642" s="41"/>
      <c r="HRJ642" s="41"/>
      <c r="HRK642" s="41"/>
      <c r="HRL642" s="41"/>
      <c r="HRM642" s="41"/>
      <c r="HRN642" s="41"/>
      <c r="HRO642" s="41"/>
      <c r="HRP642" s="41"/>
      <c r="HRQ642" s="41"/>
      <c r="HRR642" s="41"/>
      <c r="HRS642" s="41"/>
      <c r="HRT642" s="41"/>
      <c r="HRU642" s="41"/>
      <c r="HRV642" s="41"/>
      <c r="HRW642" s="41"/>
      <c r="HRX642" s="41"/>
      <c r="HRY642" s="41"/>
      <c r="HRZ642" s="41"/>
      <c r="HSA642" s="41"/>
      <c r="HSB642" s="41"/>
      <c r="HSC642" s="41"/>
      <c r="HSD642" s="41"/>
      <c r="HSE642" s="41"/>
      <c r="HSF642" s="41"/>
      <c r="HSG642" s="41"/>
      <c r="HSH642" s="41"/>
      <c r="HSI642" s="41"/>
      <c r="HSJ642" s="41"/>
      <c r="HSK642" s="41"/>
      <c r="HSL642" s="41"/>
      <c r="HSM642" s="41"/>
      <c r="HSN642" s="41"/>
      <c r="HSO642" s="41"/>
      <c r="HSP642" s="41"/>
      <c r="HSQ642" s="41"/>
      <c r="HSR642" s="41"/>
      <c r="HSS642" s="41"/>
      <c r="HST642" s="41"/>
      <c r="HSU642" s="41"/>
      <c r="HSV642" s="41"/>
      <c r="HSW642" s="41"/>
      <c r="HSX642" s="41"/>
      <c r="HSY642" s="41"/>
      <c r="HSZ642" s="41"/>
      <c r="HTA642" s="41"/>
      <c r="HTB642" s="41"/>
      <c r="HTC642" s="41"/>
      <c r="HTD642" s="41"/>
      <c r="HTE642" s="41"/>
      <c r="HTF642" s="41"/>
      <c r="HTG642" s="41"/>
      <c r="HTH642" s="41"/>
      <c r="HTI642" s="41"/>
      <c r="HTJ642" s="41"/>
      <c r="HTK642" s="41"/>
      <c r="HTL642" s="41"/>
      <c r="HTM642" s="41"/>
      <c r="HTN642" s="41"/>
      <c r="HTO642" s="41"/>
      <c r="HTP642" s="41"/>
      <c r="HTQ642" s="41"/>
      <c r="HTR642" s="41"/>
      <c r="HTS642" s="41"/>
      <c r="HTT642" s="41"/>
      <c r="HTU642" s="41"/>
      <c r="HTV642" s="41"/>
      <c r="HTW642" s="41"/>
      <c r="HTX642" s="41"/>
      <c r="HTY642" s="41"/>
      <c r="HTZ642" s="41"/>
      <c r="HUA642" s="41"/>
      <c r="HUB642" s="41"/>
      <c r="HUC642" s="41"/>
      <c r="HUD642" s="41"/>
      <c r="HUE642" s="41"/>
      <c r="HUF642" s="41"/>
      <c r="HUG642" s="41"/>
      <c r="HUH642" s="41"/>
      <c r="HUI642" s="41"/>
      <c r="HUJ642" s="41"/>
      <c r="HUK642" s="41"/>
      <c r="HUL642" s="41"/>
      <c r="HUM642" s="41"/>
      <c r="HUN642" s="41"/>
      <c r="HUO642" s="41"/>
      <c r="HUP642" s="41"/>
      <c r="HUQ642" s="41"/>
      <c r="HUR642" s="41"/>
      <c r="HUS642" s="41"/>
      <c r="HUT642" s="41"/>
      <c r="HUU642" s="41"/>
      <c r="HUV642" s="41"/>
      <c r="HUW642" s="41"/>
      <c r="HUX642" s="41"/>
      <c r="HUY642" s="41"/>
      <c r="HUZ642" s="41"/>
      <c r="HVA642" s="41"/>
      <c r="HVB642" s="41"/>
      <c r="HVC642" s="41"/>
      <c r="HVD642" s="41"/>
      <c r="HVE642" s="41"/>
      <c r="HVF642" s="41"/>
      <c r="HVG642" s="41"/>
      <c r="HVH642" s="41"/>
      <c r="HVI642" s="41"/>
      <c r="HVJ642" s="41"/>
      <c r="HVK642" s="41"/>
      <c r="HVL642" s="41"/>
      <c r="HVM642" s="41"/>
      <c r="HVN642" s="41"/>
      <c r="HVO642" s="41"/>
      <c r="HVP642" s="41"/>
      <c r="HVQ642" s="41"/>
      <c r="HVR642" s="41"/>
      <c r="HVS642" s="41"/>
      <c r="HVT642" s="41"/>
      <c r="HVU642" s="41"/>
      <c r="HVV642" s="41"/>
      <c r="HVW642" s="41"/>
      <c r="HVX642" s="41"/>
      <c r="HVY642" s="41"/>
      <c r="HVZ642" s="41"/>
      <c r="HWA642" s="41"/>
      <c r="HWB642" s="41"/>
      <c r="HWC642" s="41"/>
      <c r="HWD642" s="41"/>
      <c r="HWE642" s="41"/>
      <c r="HWF642" s="41"/>
      <c r="HWG642" s="41"/>
      <c r="HWH642" s="41"/>
      <c r="HWI642" s="41"/>
      <c r="HWJ642" s="41"/>
      <c r="HWK642" s="41"/>
      <c r="HWL642" s="41"/>
      <c r="HWM642" s="41"/>
      <c r="HWN642" s="41"/>
      <c r="HWO642" s="41"/>
      <c r="HWP642" s="41"/>
      <c r="HWQ642" s="41"/>
      <c r="HWR642" s="41"/>
      <c r="HWS642" s="41"/>
      <c r="HWT642" s="41"/>
      <c r="HWU642" s="41"/>
      <c r="HWV642" s="41"/>
      <c r="HWW642" s="41"/>
      <c r="HWX642" s="41"/>
      <c r="HWY642" s="41"/>
      <c r="HWZ642" s="41"/>
      <c r="HXA642" s="41"/>
      <c r="HXB642" s="41"/>
      <c r="HXC642" s="41"/>
      <c r="HXD642" s="41"/>
      <c r="HXE642" s="41"/>
      <c r="HXF642" s="41"/>
      <c r="HXG642" s="41"/>
      <c r="HXH642" s="41"/>
      <c r="HXI642" s="41"/>
      <c r="HXJ642" s="41"/>
      <c r="HXK642" s="41"/>
      <c r="HXL642" s="41"/>
      <c r="HXM642" s="41"/>
      <c r="HXN642" s="41"/>
      <c r="HXO642" s="41"/>
      <c r="HXP642" s="41"/>
      <c r="HXQ642" s="41"/>
      <c r="HXR642" s="41"/>
      <c r="HXS642" s="41"/>
      <c r="HXT642" s="41"/>
      <c r="HXU642" s="41"/>
      <c r="HXV642" s="41"/>
      <c r="HXW642" s="41"/>
      <c r="HXX642" s="41"/>
      <c r="HXY642" s="41"/>
      <c r="HXZ642" s="41"/>
      <c r="HYA642" s="41"/>
      <c r="HYB642" s="41"/>
      <c r="HYC642" s="41"/>
      <c r="HYD642" s="41"/>
      <c r="HYE642" s="41"/>
      <c r="HYF642" s="41"/>
      <c r="HYG642" s="41"/>
      <c r="HYH642" s="41"/>
      <c r="HYI642" s="41"/>
      <c r="HYJ642" s="41"/>
      <c r="HYK642" s="41"/>
      <c r="HYL642" s="41"/>
      <c r="HYM642" s="41"/>
      <c r="HYN642" s="41"/>
      <c r="HYO642" s="41"/>
      <c r="HYP642" s="41"/>
      <c r="HYQ642" s="41"/>
      <c r="HYR642" s="41"/>
      <c r="HYS642" s="41"/>
      <c r="HYT642" s="41"/>
      <c r="HYU642" s="41"/>
      <c r="HYV642" s="41"/>
      <c r="HYW642" s="41"/>
      <c r="HYX642" s="41"/>
      <c r="HYY642" s="41"/>
      <c r="HYZ642" s="41"/>
      <c r="HZA642" s="41"/>
      <c r="HZB642" s="41"/>
      <c r="HZC642" s="41"/>
      <c r="HZD642" s="41"/>
      <c r="HZE642" s="41"/>
      <c r="HZF642" s="41"/>
      <c r="HZG642" s="41"/>
      <c r="HZH642" s="41"/>
      <c r="HZI642" s="41"/>
      <c r="HZJ642" s="41"/>
      <c r="HZK642" s="41"/>
      <c r="HZL642" s="41"/>
      <c r="HZM642" s="41"/>
      <c r="HZN642" s="41"/>
      <c r="HZO642" s="41"/>
      <c r="HZP642" s="41"/>
      <c r="HZQ642" s="41"/>
      <c r="HZR642" s="41"/>
      <c r="HZS642" s="41"/>
      <c r="HZT642" s="41"/>
      <c r="HZU642" s="41"/>
      <c r="HZV642" s="41"/>
      <c r="HZW642" s="41"/>
      <c r="HZX642" s="41"/>
      <c r="HZY642" s="41"/>
      <c r="HZZ642" s="41"/>
      <c r="IAA642" s="41"/>
      <c r="IAB642" s="41"/>
      <c r="IAC642" s="41"/>
      <c r="IAD642" s="41"/>
      <c r="IAE642" s="41"/>
      <c r="IAF642" s="41"/>
      <c r="IAG642" s="41"/>
      <c r="IAH642" s="41"/>
      <c r="IAI642" s="41"/>
      <c r="IAJ642" s="41"/>
      <c r="IAK642" s="41"/>
      <c r="IAL642" s="41"/>
      <c r="IAM642" s="41"/>
      <c r="IAN642" s="41"/>
      <c r="IAO642" s="41"/>
      <c r="IAP642" s="41"/>
      <c r="IAQ642" s="41"/>
      <c r="IAR642" s="41"/>
      <c r="IAS642" s="41"/>
      <c r="IAT642" s="41"/>
      <c r="IAU642" s="41"/>
      <c r="IAV642" s="41"/>
      <c r="IAW642" s="41"/>
      <c r="IAX642" s="41"/>
      <c r="IAY642" s="41"/>
      <c r="IAZ642" s="41"/>
      <c r="IBA642" s="41"/>
      <c r="IBB642" s="41"/>
      <c r="IBC642" s="41"/>
      <c r="IBD642" s="41"/>
      <c r="IBE642" s="41"/>
      <c r="IBF642" s="41"/>
      <c r="IBG642" s="41"/>
      <c r="IBH642" s="41"/>
      <c r="IBI642" s="41"/>
      <c r="IBJ642" s="41"/>
      <c r="IBK642" s="41"/>
      <c r="IBL642" s="41"/>
      <c r="IBM642" s="41"/>
      <c r="IBN642" s="41"/>
      <c r="IBO642" s="41"/>
      <c r="IBP642" s="41"/>
      <c r="IBQ642" s="41"/>
      <c r="IBR642" s="41"/>
      <c r="IBS642" s="41"/>
      <c r="IBT642" s="41"/>
      <c r="IBU642" s="41"/>
      <c r="IBV642" s="41"/>
      <c r="IBW642" s="41"/>
      <c r="IBX642" s="41"/>
      <c r="IBY642" s="41"/>
      <c r="IBZ642" s="41"/>
      <c r="ICA642" s="41"/>
      <c r="ICB642" s="41"/>
      <c r="ICC642" s="41"/>
      <c r="ICD642" s="41"/>
      <c r="ICE642" s="41"/>
      <c r="ICF642" s="41"/>
      <c r="ICG642" s="41"/>
      <c r="ICH642" s="41"/>
      <c r="ICI642" s="41"/>
      <c r="ICJ642" s="41"/>
      <c r="ICK642" s="41"/>
      <c r="ICL642" s="41"/>
      <c r="ICM642" s="41"/>
      <c r="ICN642" s="41"/>
      <c r="ICO642" s="41"/>
      <c r="ICP642" s="41"/>
      <c r="ICQ642" s="41"/>
      <c r="ICR642" s="41"/>
      <c r="ICS642" s="41"/>
      <c r="ICT642" s="41"/>
      <c r="ICU642" s="41"/>
      <c r="ICV642" s="41"/>
      <c r="ICW642" s="41"/>
      <c r="ICX642" s="41"/>
      <c r="ICY642" s="41"/>
      <c r="ICZ642" s="41"/>
      <c r="IDA642" s="41"/>
      <c r="IDB642" s="41"/>
      <c r="IDC642" s="41"/>
      <c r="IDD642" s="41"/>
      <c r="IDE642" s="41"/>
      <c r="IDF642" s="41"/>
      <c r="IDG642" s="41"/>
      <c r="IDH642" s="41"/>
      <c r="IDI642" s="41"/>
      <c r="IDJ642" s="41"/>
      <c r="IDK642" s="41"/>
      <c r="IDL642" s="41"/>
      <c r="IDM642" s="41"/>
      <c r="IDN642" s="41"/>
      <c r="IDO642" s="41"/>
      <c r="IDP642" s="41"/>
      <c r="IDQ642" s="41"/>
      <c r="IDR642" s="41"/>
      <c r="IDS642" s="41"/>
      <c r="IDT642" s="41"/>
      <c r="IDU642" s="41"/>
      <c r="IDV642" s="41"/>
      <c r="IDW642" s="41"/>
      <c r="IDX642" s="41"/>
      <c r="IDY642" s="41"/>
      <c r="IDZ642" s="41"/>
      <c r="IEA642" s="41"/>
      <c r="IEB642" s="41"/>
      <c r="IEC642" s="41"/>
      <c r="IED642" s="41"/>
      <c r="IEE642" s="41"/>
      <c r="IEF642" s="41"/>
      <c r="IEG642" s="41"/>
      <c r="IEH642" s="41"/>
      <c r="IEI642" s="41"/>
      <c r="IEJ642" s="41"/>
      <c r="IEK642" s="41"/>
      <c r="IEL642" s="41"/>
      <c r="IEM642" s="41"/>
      <c r="IEN642" s="41"/>
      <c r="IEO642" s="41"/>
      <c r="IEP642" s="41"/>
      <c r="IEQ642" s="41"/>
      <c r="IER642" s="41"/>
      <c r="IES642" s="41"/>
      <c r="IET642" s="41"/>
      <c r="IEU642" s="41"/>
      <c r="IEV642" s="41"/>
      <c r="IEW642" s="41"/>
      <c r="IEX642" s="41"/>
      <c r="IEY642" s="41"/>
      <c r="IEZ642" s="41"/>
      <c r="IFA642" s="41"/>
      <c r="IFB642" s="41"/>
      <c r="IFC642" s="41"/>
      <c r="IFD642" s="41"/>
      <c r="IFE642" s="41"/>
      <c r="IFF642" s="41"/>
      <c r="IFG642" s="41"/>
      <c r="IFH642" s="41"/>
      <c r="IFI642" s="41"/>
      <c r="IFJ642" s="41"/>
      <c r="IFK642" s="41"/>
      <c r="IFL642" s="41"/>
      <c r="IFM642" s="41"/>
      <c r="IFN642" s="41"/>
      <c r="IFO642" s="41"/>
      <c r="IFP642" s="41"/>
      <c r="IFQ642" s="41"/>
      <c r="IFR642" s="41"/>
      <c r="IFS642" s="41"/>
      <c r="IFT642" s="41"/>
      <c r="IFU642" s="41"/>
      <c r="IFV642" s="41"/>
      <c r="IFW642" s="41"/>
      <c r="IFX642" s="41"/>
      <c r="IFY642" s="41"/>
      <c r="IFZ642" s="41"/>
      <c r="IGA642" s="41"/>
      <c r="IGB642" s="41"/>
      <c r="IGC642" s="41"/>
      <c r="IGD642" s="41"/>
      <c r="IGE642" s="41"/>
      <c r="IGF642" s="41"/>
      <c r="IGG642" s="41"/>
      <c r="IGH642" s="41"/>
      <c r="IGI642" s="41"/>
      <c r="IGJ642" s="41"/>
      <c r="IGK642" s="41"/>
      <c r="IGL642" s="41"/>
      <c r="IGM642" s="41"/>
      <c r="IGN642" s="41"/>
      <c r="IGO642" s="41"/>
      <c r="IGP642" s="41"/>
      <c r="IGQ642" s="41"/>
      <c r="IGR642" s="41"/>
      <c r="IGS642" s="41"/>
      <c r="IGT642" s="41"/>
      <c r="IGU642" s="41"/>
      <c r="IGV642" s="41"/>
      <c r="IGW642" s="41"/>
      <c r="IGX642" s="41"/>
      <c r="IGY642" s="41"/>
      <c r="IGZ642" s="41"/>
      <c r="IHA642" s="41"/>
      <c r="IHB642" s="41"/>
      <c r="IHC642" s="41"/>
      <c r="IHD642" s="41"/>
      <c r="IHE642" s="41"/>
      <c r="IHF642" s="41"/>
      <c r="IHG642" s="41"/>
      <c r="IHH642" s="41"/>
      <c r="IHI642" s="41"/>
      <c r="IHJ642" s="41"/>
      <c r="IHK642" s="41"/>
      <c r="IHL642" s="41"/>
      <c r="IHM642" s="41"/>
      <c r="IHN642" s="41"/>
      <c r="IHO642" s="41"/>
      <c r="IHP642" s="41"/>
      <c r="IHQ642" s="41"/>
      <c r="IHR642" s="41"/>
      <c r="IHS642" s="41"/>
      <c r="IHT642" s="41"/>
      <c r="IHU642" s="41"/>
      <c r="IHV642" s="41"/>
      <c r="IHW642" s="41"/>
      <c r="IHX642" s="41"/>
      <c r="IHY642" s="41"/>
      <c r="IHZ642" s="41"/>
      <c r="IIA642" s="41"/>
      <c r="IIB642" s="41"/>
      <c r="IIC642" s="41"/>
      <c r="IID642" s="41"/>
      <c r="IIE642" s="41"/>
      <c r="IIF642" s="41"/>
      <c r="IIG642" s="41"/>
      <c r="IIH642" s="41"/>
      <c r="III642" s="41"/>
      <c r="IIJ642" s="41"/>
      <c r="IIK642" s="41"/>
      <c r="IIL642" s="41"/>
      <c r="IIM642" s="41"/>
      <c r="IIN642" s="41"/>
      <c r="IIO642" s="41"/>
      <c r="IIP642" s="41"/>
      <c r="IIQ642" s="41"/>
      <c r="IIR642" s="41"/>
      <c r="IIS642" s="41"/>
      <c r="IIT642" s="41"/>
      <c r="IIU642" s="41"/>
      <c r="IIV642" s="41"/>
      <c r="IIW642" s="41"/>
      <c r="IIX642" s="41"/>
      <c r="IIY642" s="41"/>
      <c r="IIZ642" s="41"/>
      <c r="IJA642" s="41"/>
      <c r="IJB642" s="41"/>
      <c r="IJC642" s="41"/>
      <c r="IJD642" s="41"/>
      <c r="IJE642" s="41"/>
      <c r="IJF642" s="41"/>
      <c r="IJG642" s="41"/>
      <c r="IJH642" s="41"/>
      <c r="IJI642" s="41"/>
      <c r="IJJ642" s="41"/>
      <c r="IJK642" s="41"/>
      <c r="IJL642" s="41"/>
      <c r="IJM642" s="41"/>
      <c r="IJN642" s="41"/>
      <c r="IJO642" s="41"/>
      <c r="IJP642" s="41"/>
      <c r="IJQ642" s="41"/>
      <c r="IJR642" s="41"/>
      <c r="IJS642" s="41"/>
      <c r="IJT642" s="41"/>
      <c r="IJU642" s="41"/>
      <c r="IJV642" s="41"/>
      <c r="IJW642" s="41"/>
      <c r="IJX642" s="41"/>
      <c r="IJY642" s="41"/>
      <c r="IJZ642" s="41"/>
      <c r="IKA642" s="41"/>
      <c r="IKB642" s="41"/>
      <c r="IKC642" s="41"/>
      <c r="IKD642" s="41"/>
      <c r="IKE642" s="41"/>
      <c r="IKF642" s="41"/>
      <c r="IKG642" s="41"/>
      <c r="IKH642" s="41"/>
      <c r="IKI642" s="41"/>
      <c r="IKJ642" s="41"/>
      <c r="IKK642" s="41"/>
      <c r="IKL642" s="41"/>
      <c r="IKM642" s="41"/>
      <c r="IKN642" s="41"/>
      <c r="IKO642" s="41"/>
      <c r="IKP642" s="41"/>
      <c r="IKQ642" s="41"/>
      <c r="IKR642" s="41"/>
      <c r="IKS642" s="41"/>
      <c r="IKT642" s="41"/>
      <c r="IKU642" s="41"/>
      <c r="IKV642" s="41"/>
      <c r="IKW642" s="41"/>
      <c r="IKX642" s="41"/>
      <c r="IKY642" s="41"/>
      <c r="IKZ642" s="41"/>
      <c r="ILA642" s="41"/>
      <c r="ILB642" s="41"/>
      <c r="ILC642" s="41"/>
      <c r="ILD642" s="41"/>
      <c r="ILE642" s="41"/>
      <c r="ILF642" s="41"/>
      <c r="ILG642" s="41"/>
      <c r="ILH642" s="41"/>
      <c r="ILI642" s="41"/>
      <c r="ILJ642" s="41"/>
      <c r="ILK642" s="41"/>
      <c r="ILL642" s="41"/>
      <c r="ILM642" s="41"/>
      <c r="ILN642" s="41"/>
      <c r="ILO642" s="41"/>
      <c r="ILP642" s="41"/>
      <c r="ILQ642" s="41"/>
      <c r="ILR642" s="41"/>
      <c r="ILS642" s="41"/>
      <c r="ILT642" s="41"/>
      <c r="ILU642" s="41"/>
      <c r="ILV642" s="41"/>
      <c r="ILW642" s="41"/>
      <c r="ILX642" s="41"/>
      <c r="ILY642" s="41"/>
      <c r="ILZ642" s="41"/>
      <c r="IMA642" s="41"/>
      <c r="IMB642" s="41"/>
      <c r="IMC642" s="41"/>
      <c r="IMD642" s="41"/>
      <c r="IME642" s="41"/>
      <c r="IMF642" s="41"/>
      <c r="IMG642" s="41"/>
      <c r="IMH642" s="41"/>
      <c r="IMI642" s="41"/>
      <c r="IMJ642" s="41"/>
      <c r="IMK642" s="41"/>
      <c r="IML642" s="41"/>
      <c r="IMM642" s="41"/>
      <c r="IMN642" s="41"/>
      <c r="IMO642" s="41"/>
      <c r="IMP642" s="41"/>
      <c r="IMQ642" s="41"/>
      <c r="IMR642" s="41"/>
      <c r="IMS642" s="41"/>
      <c r="IMT642" s="41"/>
      <c r="IMU642" s="41"/>
      <c r="IMV642" s="41"/>
      <c r="IMW642" s="41"/>
      <c r="IMX642" s="41"/>
      <c r="IMY642" s="41"/>
      <c r="IMZ642" s="41"/>
      <c r="INA642" s="41"/>
      <c r="INB642" s="41"/>
      <c r="INC642" s="41"/>
      <c r="IND642" s="41"/>
      <c r="INE642" s="41"/>
      <c r="INF642" s="41"/>
      <c r="ING642" s="41"/>
      <c r="INH642" s="41"/>
      <c r="INI642" s="41"/>
      <c r="INJ642" s="41"/>
      <c r="INK642" s="41"/>
      <c r="INL642" s="41"/>
      <c r="INM642" s="41"/>
      <c r="INN642" s="41"/>
      <c r="INO642" s="41"/>
      <c r="INP642" s="41"/>
      <c r="INQ642" s="41"/>
      <c r="INR642" s="41"/>
      <c r="INS642" s="41"/>
      <c r="INT642" s="41"/>
      <c r="INU642" s="41"/>
      <c r="INV642" s="41"/>
      <c r="INW642" s="41"/>
      <c r="INX642" s="41"/>
      <c r="INY642" s="41"/>
      <c r="INZ642" s="41"/>
      <c r="IOA642" s="41"/>
      <c r="IOB642" s="41"/>
      <c r="IOC642" s="41"/>
      <c r="IOD642" s="41"/>
      <c r="IOE642" s="41"/>
      <c r="IOF642" s="41"/>
      <c r="IOG642" s="41"/>
      <c r="IOH642" s="41"/>
      <c r="IOI642" s="41"/>
      <c r="IOJ642" s="41"/>
      <c r="IOK642" s="41"/>
      <c r="IOL642" s="41"/>
      <c r="IOM642" s="41"/>
      <c r="ION642" s="41"/>
      <c r="IOO642" s="41"/>
      <c r="IOP642" s="41"/>
      <c r="IOQ642" s="41"/>
      <c r="IOR642" s="41"/>
      <c r="IOS642" s="41"/>
      <c r="IOT642" s="41"/>
      <c r="IOU642" s="41"/>
      <c r="IOV642" s="41"/>
      <c r="IOW642" s="41"/>
      <c r="IOX642" s="41"/>
      <c r="IOY642" s="41"/>
      <c r="IOZ642" s="41"/>
      <c r="IPA642" s="41"/>
      <c r="IPB642" s="41"/>
      <c r="IPC642" s="41"/>
      <c r="IPD642" s="41"/>
      <c r="IPE642" s="41"/>
      <c r="IPF642" s="41"/>
      <c r="IPG642" s="41"/>
      <c r="IPH642" s="41"/>
      <c r="IPI642" s="41"/>
      <c r="IPJ642" s="41"/>
      <c r="IPK642" s="41"/>
      <c r="IPL642" s="41"/>
      <c r="IPM642" s="41"/>
      <c r="IPN642" s="41"/>
      <c r="IPO642" s="41"/>
      <c r="IPP642" s="41"/>
      <c r="IPQ642" s="41"/>
      <c r="IPR642" s="41"/>
      <c r="IPS642" s="41"/>
      <c r="IPT642" s="41"/>
      <c r="IPU642" s="41"/>
      <c r="IPV642" s="41"/>
      <c r="IPW642" s="41"/>
      <c r="IPX642" s="41"/>
      <c r="IPY642" s="41"/>
      <c r="IPZ642" s="41"/>
      <c r="IQA642" s="41"/>
      <c r="IQB642" s="41"/>
      <c r="IQC642" s="41"/>
      <c r="IQD642" s="41"/>
      <c r="IQE642" s="41"/>
      <c r="IQF642" s="41"/>
      <c r="IQG642" s="41"/>
      <c r="IQH642" s="41"/>
      <c r="IQI642" s="41"/>
      <c r="IQJ642" s="41"/>
      <c r="IQK642" s="41"/>
      <c r="IQL642" s="41"/>
      <c r="IQM642" s="41"/>
      <c r="IQN642" s="41"/>
      <c r="IQO642" s="41"/>
      <c r="IQP642" s="41"/>
      <c r="IQQ642" s="41"/>
      <c r="IQR642" s="41"/>
      <c r="IQS642" s="41"/>
      <c r="IQT642" s="41"/>
      <c r="IQU642" s="41"/>
      <c r="IQV642" s="41"/>
      <c r="IQW642" s="41"/>
      <c r="IQX642" s="41"/>
      <c r="IQY642" s="41"/>
      <c r="IQZ642" s="41"/>
      <c r="IRA642" s="41"/>
      <c r="IRB642" s="41"/>
      <c r="IRC642" s="41"/>
      <c r="IRD642" s="41"/>
      <c r="IRE642" s="41"/>
      <c r="IRF642" s="41"/>
      <c r="IRG642" s="41"/>
      <c r="IRH642" s="41"/>
      <c r="IRI642" s="41"/>
      <c r="IRJ642" s="41"/>
      <c r="IRK642" s="41"/>
      <c r="IRL642" s="41"/>
      <c r="IRM642" s="41"/>
      <c r="IRN642" s="41"/>
      <c r="IRO642" s="41"/>
      <c r="IRP642" s="41"/>
      <c r="IRQ642" s="41"/>
      <c r="IRR642" s="41"/>
      <c r="IRS642" s="41"/>
      <c r="IRT642" s="41"/>
      <c r="IRU642" s="41"/>
      <c r="IRV642" s="41"/>
      <c r="IRW642" s="41"/>
      <c r="IRX642" s="41"/>
      <c r="IRY642" s="41"/>
      <c r="IRZ642" s="41"/>
      <c r="ISA642" s="41"/>
      <c r="ISB642" s="41"/>
      <c r="ISC642" s="41"/>
      <c r="ISD642" s="41"/>
      <c r="ISE642" s="41"/>
      <c r="ISF642" s="41"/>
      <c r="ISG642" s="41"/>
      <c r="ISH642" s="41"/>
      <c r="ISI642" s="41"/>
      <c r="ISJ642" s="41"/>
      <c r="ISK642" s="41"/>
      <c r="ISL642" s="41"/>
      <c r="ISM642" s="41"/>
      <c r="ISN642" s="41"/>
      <c r="ISO642" s="41"/>
      <c r="ISP642" s="41"/>
      <c r="ISQ642" s="41"/>
      <c r="ISR642" s="41"/>
      <c r="ISS642" s="41"/>
      <c r="IST642" s="41"/>
      <c r="ISU642" s="41"/>
      <c r="ISV642" s="41"/>
      <c r="ISW642" s="41"/>
      <c r="ISX642" s="41"/>
      <c r="ISY642" s="41"/>
      <c r="ISZ642" s="41"/>
      <c r="ITA642" s="41"/>
      <c r="ITB642" s="41"/>
      <c r="ITC642" s="41"/>
      <c r="ITD642" s="41"/>
      <c r="ITE642" s="41"/>
      <c r="ITF642" s="41"/>
      <c r="ITG642" s="41"/>
      <c r="ITH642" s="41"/>
      <c r="ITI642" s="41"/>
      <c r="ITJ642" s="41"/>
      <c r="ITK642" s="41"/>
      <c r="ITL642" s="41"/>
      <c r="ITM642" s="41"/>
      <c r="ITN642" s="41"/>
      <c r="ITO642" s="41"/>
      <c r="ITP642" s="41"/>
      <c r="ITQ642" s="41"/>
      <c r="ITR642" s="41"/>
      <c r="ITS642" s="41"/>
      <c r="ITT642" s="41"/>
      <c r="ITU642" s="41"/>
      <c r="ITV642" s="41"/>
      <c r="ITW642" s="41"/>
      <c r="ITX642" s="41"/>
      <c r="ITY642" s="41"/>
      <c r="ITZ642" s="41"/>
      <c r="IUA642" s="41"/>
      <c r="IUB642" s="41"/>
      <c r="IUC642" s="41"/>
      <c r="IUD642" s="41"/>
      <c r="IUE642" s="41"/>
      <c r="IUF642" s="41"/>
      <c r="IUG642" s="41"/>
      <c r="IUH642" s="41"/>
      <c r="IUI642" s="41"/>
      <c r="IUJ642" s="41"/>
      <c r="IUK642" s="41"/>
      <c r="IUL642" s="41"/>
      <c r="IUM642" s="41"/>
      <c r="IUN642" s="41"/>
      <c r="IUO642" s="41"/>
      <c r="IUP642" s="41"/>
      <c r="IUQ642" s="41"/>
      <c r="IUR642" s="41"/>
      <c r="IUS642" s="41"/>
      <c r="IUT642" s="41"/>
      <c r="IUU642" s="41"/>
      <c r="IUV642" s="41"/>
      <c r="IUW642" s="41"/>
      <c r="IUX642" s="41"/>
      <c r="IUY642" s="41"/>
      <c r="IUZ642" s="41"/>
      <c r="IVA642" s="41"/>
      <c r="IVB642" s="41"/>
      <c r="IVC642" s="41"/>
      <c r="IVD642" s="41"/>
      <c r="IVE642" s="41"/>
      <c r="IVF642" s="41"/>
      <c r="IVG642" s="41"/>
      <c r="IVH642" s="41"/>
      <c r="IVI642" s="41"/>
      <c r="IVJ642" s="41"/>
      <c r="IVK642" s="41"/>
      <c r="IVL642" s="41"/>
      <c r="IVM642" s="41"/>
      <c r="IVN642" s="41"/>
      <c r="IVO642" s="41"/>
      <c r="IVP642" s="41"/>
      <c r="IVQ642" s="41"/>
      <c r="IVR642" s="41"/>
      <c r="IVS642" s="41"/>
      <c r="IVT642" s="41"/>
      <c r="IVU642" s="41"/>
      <c r="IVV642" s="41"/>
      <c r="IVW642" s="41"/>
      <c r="IVX642" s="41"/>
      <c r="IVY642" s="41"/>
      <c r="IVZ642" s="41"/>
      <c r="IWA642" s="41"/>
      <c r="IWB642" s="41"/>
      <c r="IWC642" s="41"/>
      <c r="IWD642" s="41"/>
      <c r="IWE642" s="41"/>
      <c r="IWF642" s="41"/>
      <c r="IWG642" s="41"/>
      <c r="IWH642" s="41"/>
      <c r="IWI642" s="41"/>
      <c r="IWJ642" s="41"/>
      <c r="IWK642" s="41"/>
      <c r="IWL642" s="41"/>
      <c r="IWM642" s="41"/>
      <c r="IWN642" s="41"/>
      <c r="IWO642" s="41"/>
      <c r="IWP642" s="41"/>
      <c r="IWQ642" s="41"/>
      <c r="IWR642" s="41"/>
      <c r="IWS642" s="41"/>
      <c r="IWT642" s="41"/>
      <c r="IWU642" s="41"/>
      <c r="IWV642" s="41"/>
      <c r="IWW642" s="41"/>
      <c r="IWX642" s="41"/>
      <c r="IWY642" s="41"/>
      <c r="IWZ642" s="41"/>
      <c r="IXA642" s="41"/>
      <c r="IXB642" s="41"/>
      <c r="IXC642" s="41"/>
      <c r="IXD642" s="41"/>
      <c r="IXE642" s="41"/>
      <c r="IXF642" s="41"/>
      <c r="IXG642" s="41"/>
      <c r="IXH642" s="41"/>
      <c r="IXI642" s="41"/>
      <c r="IXJ642" s="41"/>
      <c r="IXK642" s="41"/>
      <c r="IXL642" s="41"/>
      <c r="IXM642" s="41"/>
      <c r="IXN642" s="41"/>
      <c r="IXO642" s="41"/>
      <c r="IXP642" s="41"/>
      <c r="IXQ642" s="41"/>
      <c r="IXR642" s="41"/>
      <c r="IXS642" s="41"/>
      <c r="IXT642" s="41"/>
      <c r="IXU642" s="41"/>
      <c r="IXV642" s="41"/>
      <c r="IXW642" s="41"/>
      <c r="IXX642" s="41"/>
      <c r="IXY642" s="41"/>
      <c r="IXZ642" s="41"/>
      <c r="IYA642" s="41"/>
      <c r="IYB642" s="41"/>
      <c r="IYC642" s="41"/>
      <c r="IYD642" s="41"/>
      <c r="IYE642" s="41"/>
      <c r="IYF642" s="41"/>
      <c r="IYG642" s="41"/>
      <c r="IYH642" s="41"/>
      <c r="IYI642" s="41"/>
      <c r="IYJ642" s="41"/>
      <c r="IYK642" s="41"/>
      <c r="IYL642" s="41"/>
      <c r="IYM642" s="41"/>
      <c r="IYN642" s="41"/>
      <c r="IYO642" s="41"/>
      <c r="IYP642" s="41"/>
      <c r="IYQ642" s="41"/>
      <c r="IYR642" s="41"/>
      <c r="IYS642" s="41"/>
      <c r="IYT642" s="41"/>
      <c r="IYU642" s="41"/>
      <c r="IYV642" s="41"/>
      <c r="IYW642" s="41"/>
      <c r="IYX642" s="41"/>
      <c r="IYY642" s="41"/>
      <c r="IYZ642" s="41"/>
      <c r="IZA642" s="41"/>
      <c r="IZB642" s="41"/>
      <c r="IZC642" s="41"/>
      <c r="IZD642" s="41"/>
      <c r="IZE642" s="41"/>
      <c r="IZF642" s="41"/>
      <c r="IZG642" s="41"/>
      <c r="IZH642" s="41"/>
      <c r="IZI642" s="41"/>
      <c r="IZJ642" s="41"/>
      <c r="IZK642" s="41"/>
      <c r="IZL642" s="41"/>
      <c r="IZM642" s="41"/>
      <c r="IZN642" s="41"/>
      <c r="IZO642" s="41"/>
      <c r="IZP642" s="41"/>
      <c r="IZQ642" s="41"/>
      <c r="IZR642" s="41"/>
      <c r="IZS642" s="41"/>
      <c r="IZT642" s="41"/>
      <c r="IZU642" s="41"/>
      <c r="IZV642" s="41"/>
      <c r="IZW642" s="41"/>
      <c r="IZX642" s="41"/>
      <c r="IZY642" s="41"/>
      <c r="IZZ642" s="41"/>
      <c r="JAA642" s="41"/>
      <c r="JAB642" s="41"/>
      <c r="JAC642" s="41"/>
      <c r="JAD642" s="41"/>
      <c r="JAE642" s="41"/>
      <c r="JAF642" s="41"/>
      <c r="JAG642" s="41"/>
      <c r="JAH642" s="41"/>
      <c r="JAI642" s="41"/>
      <c r="JAJ642" s="41"/>
      <c r="JAK642" s="41"/>
      <c r="JAL642" s="41"/>
      <c r="JAM642" s="41"/>
      <c r="JAN642" s="41"/>
      <c r="JAO642" s="41"/>
      <c r="JAP642" s="41"/>
      <c r="JAQ642" s="41"/>
      <c r="JAR642" s="41"/>
      <c r="JAS642" s="41"/>
      <c r="JAT642" s="41"/>
      <c r="JAU642" s="41"/>
      <c r="JAV642" s="41"/>
      <c r="JAW642" s="41"/>
      <c r="JAX642" s="41"/>
      <c r="JAY642" s="41"/>
      <c r="JAZ642" s="41"/>
      <c r="JBA642" s="41"/>
      <c r="JBB642" s="41"/>
      <c r="JBC642" s="41"/>
      <c r="JBD642" s="41"/>
      <c r="JBE642" s="41"/>
      <c r="JBF642" s="41"/>
      <c r="JBG642" s="41"/>
      <c r="JBH642" s="41"/>
      <c r="JBI642" s="41"/>
      <c r="JBJ642" s="41"/>
      <c r="JBK642" s="41"/>
      <c r="JBL642" s="41"/>
      <c r="JBM642" s="41"/>
      <c r="JBN642" s="41"/>
      <c r="JBO642" s="41"/>
      <c r="JBP642" s="41"/>
      <c r="JBQ642" s="41"/>
      <c r="JBR642" s="41"/>
      <c r="JBS642" s="41"/>
      <c r="JBT642" s="41"/>
      <c r="JBU642" s="41"/>
      <c r="JBV642" s="41"/>
      <c r="JBW642" s="41"/>
      <c r="JBX642" s="41"/>
      <c r="JBY642" s="41"/>
      <c r="JBZ642" s="41"/>
      <c r="JCA642" s="41"/>
      <c r="JCB642" s="41"/>
      <c r="JCC642" s="41"/>
      <c r="JCD642" s="41"/>
      <c r="JCE642" s="41"/>
      <c r="JCF642" s="41"/>
      <c r="JCG642" s="41"/>
      <c r="JCH642" s="41"/>
      <c r="JCI642" s="41"/>
      <c r="JCJ642" s="41"/>
      <c r="JCK642" s="41"/>
      <c r="JCL642" s="41"/>
      <c r="JCM642" s="41"/>
      <c r="JCN642" s="41"/>
      <c r="JCO642" s="41"/>
      <c r="JCP642" s="41"/>
      <c r="JCQ642" s="41"/>
      <c r="JCR642" s="41"/>
      <c r="JCS642" s="41"/>
      <c r="JCT642" s="41"/>
      <c r="JCU642" s="41"/>
      <c r="JCV642" s="41"/>
      <c r="JCW642" s="41"/>
      <c r="JCX642" s="41"/>
      <c r="JCY642" s="41"/>
      <c r="JCZ642" s="41"/>
      <c r="JDA642" s="41"/>
      <c r="JDB642" s="41"/>
      <c r="JDC642" s="41"/>
      <c r="JDD642" s="41"/>
      <c r="JDE642" s="41"/>
      <c r="JDF642" s="41"/>
      <c r="JDG642" s="41"/>
      <c r="JDH642" s="41"/>
      <c r="JDI642" s="41"/>
      <c r="JDJ642" s="41"/>
      <c r="JDK642" s="41"/>
      <c r="JDL642" s="41"/>
      <c r="JDM642" s="41"/>
      <c r="JDN642" s="41"/>
      <c r="JDO642" s="41"/>
      <c r="JDP642" s="41"/>
      <c r="JDQ642" s="41"/>
      <c r="JDR642" s="41"/>
      <c r="JDS642" s="41"/>
      <c r="JDT642" s="41"/>
      <c r="JDU642" s="41"/>
      <c r="JDV642" s="41"/>
      <c r="JDW642" s="41"/>
      <c r="JDX642" s="41"/>
      <c r="JDY642" s="41"/>
      <c r="JDZ642" s="41"/>
      <c r="JEA642" s="41"/>
      <c r="JEB642" s="41"/>
      <c r="JEC642" s="41"/>
      <c r="JED642" s="41"/>
      <c r="JEE642" s="41"/>
      <c r="JEF642" s="41"/>
      <c r="JEG642" s="41"/>
      <c r="JEH642" s="41"/>
      <c r="JEI642" s="41"/>
      <c r="JEJ642" s="41"/>
      <c r="JEK642" s="41"/>
      <c r="JEL642" s="41"/>
      <c r="JEM642" s="41"/>
      <c r="JEN642" s="41"/>
      <c r="JEO642" s="41"/>
      <c r="JEP642" s="41"/>
      <c r="JEQ642" s="41"/>
      <c r="JER642" s="41"/>
      <c r="JES642" s="41"/>
      <c r="JET642" s="41"/>
      <c r="JEU642" s="41"/>
      <c r="JEV642" s="41"/>
      <c r="JEW642" s="41"/>
      <c r="JEX642" s="41"/>
      <c r="JEY642" s="41"/>
      <c r="JEZ642" s="41"/>
      <c r="JFA642" s="41"/>
      <c r="JFB642" s="41"/>
      <c r="JFC642" s="41"/>
      <c r="JFD642" s="41"/>
      <c r="JFE642" s="41"/>
      <c r="JFF642" s="41"/>
      <c r="JFG642" s="41"/>
      <c r="JFH642" s="41"/>
      <c r="JFI642" s="41"/>
      <c r="JFJ642" s="41"/>
      <c r="JFK642" s="41"/>
      <c r="JFL642" s="41"/>
      <c r="JFM642" s="41"/>
      <c r="JFN642" s="41"/>
      <c r="JFO642" s="41"/>
      <c r="JFP642" s="41"/>
      <c r="JFQ642" s="41"/>
      <c r="JFR642" s="41"/>
      <c r="JFS642" s="41"/>
      <c r="JFT642" s="41"/>
      <c r="JFU642" s="41"/>
      <c r="JFV642" s="41"/>
      <c r="JFW642" s="41"/>
      <c r="JFX642" s="41"/>
      <c r="JFY642" s="41"/>
      <c r="JFZ642" s="41"/>
      <c r="JGA642" s="41"/>
      <c r="JGB642" s="41"/>
      <c r="JGC642" s="41"/>
      <c r="JGD642" s="41"/>
      <c r="JGE642" s="41"/>
      <c r="JGF642" s="41"/>
      <c r="JGG642" s="41"/>
      <c r="JGH642" s="41"/>
      <c r="JGI642" s="41"/>
      <c r="JGJ642" s="41"/>
      <c r="JGK642" s="41"/>
      <c r="JGL642" s="41"/>
      <c r="JGM642" s="41"/>
      <c r="JGN642" s="41"/>
      <c r="JGO642" s="41"/>
      <c r="JGP642" s="41"/>
      <c r="JGQ642" s="41"/>
      <c r="JGR642" s="41"/>
      <c r="JGS642" s="41"/>
      <c r="JGT642" s="41"/>
      <c r="JGU642" s="41"/>
      <c r="JGV642" s="41"/>
      <c r="JGW642" s="41"/>
      <c r="JGX642" s="41"/>
      <c r="JGY642" s="41"/>
      <c r="JGZ642" s="41"/>
      <c r="JHA642" s="41"/>
      <c r="JHB642" s="41"/>
      <c r="JHC642" s="41"/>
      <c r="JHD642" s="41"/>
      <c r="JHE642" s="41"/>
      <c r="JHF642" s="41"/>
      <c r="JHG642" s="41"/>
      <c r="JHH642" s="41"/>
      <c r="JHI642" s="41"/>
      <c r="JHJ642" s="41"/>
      <c r="JHK642" s="41"/>
      <c r="JHL642" s="41"/>
      <c r="JHM642" s="41"/>
      <c r="JHN642" s="41"/>
      <c r="JHO642" s="41"/>
      <c r="JHP642" s="41"/>
      <c r="JHQ642" s="41"/>
      <c r="JHR642" s="41"/>
      <c r="JHS642" s="41"/>
      <c r="JHT642" s="41"/>
      <c r="JHU642" s="41"/>
      <c r="JHV642" s="41"/>
      <c r="JHW642" s="41"/>
      <c r="JHX642" s="41"/>
      <c r="JHY642" s="41"/>
      <c r="JHZ642" s="41"/>
      <c r="JIA642" s="41"/>
      <c r="JIB642" s="41"/>
      <c r="JIC642" s="41"/>
      <c r="JID642" s="41"/>
      <c r="JIE642" s="41"/>
      <c r="JIF642" s="41"/>
      <c r="JIG642" s="41"/>
      <c r="JIH642" s="41"/>
      <c r="JII642" s="41"/>
      <c r="JIJ642" s="41"/>
      <c r="JIK642" s="41"/>
      <c r="JIL642" s="41"/>
      <c r="JIM642" s="41"/>
      <c r="JIN642" s="41"/>
      <c r="JIO642" s="41"/>
      <c r="JIP642" s="41"/>
      <c r="JIQ642" s="41"/>
      <c r="JIR642" s="41"/>
      <c r="JIS642" s="41"/>
      <c r="JIT642" s="41"/>
      <c r="JIU642" s="41"/>
      <c r="JIV642" s="41"/>
      <c r="JIW642" s="41"/>
      <c r="JIX642" s="41"/>
      <c r="JIY642" s="41"/>
      <c r="JIZ642" s="41"/>
      <c r="JJA642" s="41"/>
      <c r="JJB642" s="41"/>
      <c r="JJC642" s="41"/>
      <c r="JJD642" s="41"/>
      <c r="JJE642" s="41"/>
      <c r="JJF642" s="41"/>
      <c r="JJG642" s="41"/>
      <c r="JJH642" s="41"/>
      <c r="JJI642" s="41"/>
      <c r="JJJ642" s="41"/>
      <c r="JJK642" s="41"/>
      <c r="JJL642" s="41"/>
      <c r="JJM642" s="41"/>
      <c r="JJN642" s="41"/>
      <c r="JJO642" s="41"/>
      <c r="JJP642" s="41"/>
      <c r="JJQ642" s="41"/>
      <c r="JJR642" s="41"/>
      <c r="JJS642" s="41"/>
      <c r="JJT642" s="41"/>
      <c r="JJU642" s="41"/>
      <c r="JJV642" s="41"/>
      <c r="JJW642" s="41"/>
      <c r="JJX642" s="41"/>
      <c r="JJY642" s="41"/>
      <c r="JJZ642" s="41"/>
      <c r="JKA642" s="41"/>
      <c r="JKB642" s="41"/>
      <c r="JKC642" s="41"/>
      <c r="JKD642" s="41"/>
      <c r="JKE642" s="41"/>
      <c r="JKF642" s="41"/>
      <c r="JKG642" s="41"/>
      <c r="JKH642" s="41"/>
      <c r="JKI642" s="41"/>
      <c r="JKJ642" s="41"/>
      <c r="JKK642" s="41"/>
      <c r="JKL642" s="41"/>
      <c r="JKM642" s="41"/>
      <c r="JKN642" s="41"/>
      <c r="JKO642" s="41"/>
      <c r="JKP642" s="41"/>
      <c r="JKQ642" s="41"/>
      <c r="JKR642" s="41"/>
      <c r="JKS642" s="41"/>
      <c r="JKT642" s="41"/>
      <c r="JKU642" s="41"/>
      <c r="JKV642" s="41"/>
      <c r="JKW642" s="41"/>
      <c r="JKX642" s="41"/>
      <c r="JKY642" s="41"/>
      <c r="JKZ642" s="41"/>
      <c r="JLA642" s="41"/>
      <c r="JLB642" s="41"/>
      <c r="JLC642" s="41"/>
      <c r="JLD642" s="41"/>
      <c r="JLE642" s="41"/>
      <c r="JLF642" s="41"/>
      <c r="JLG642" s="41"/>
      <c r="JLH642" s="41"/>
      <c r="JLI642" s="41"/>
      <c r="JLJ642" s="41"/>
      <c r="JLK642" s="41"/>
      <c r="JLL642" s="41"/>
      <c r="JLM642" s="41"/>
      <c r="JLN642" s="41"/>
      <c r="JLO642" s="41"/>
      <c r="JLP642" s="41"/>
      <c r="JLQ642" s="41"/>
      <c r="JLR642" s="41"/>
      <c r="JLS642" s="41"/>
      <c r="JLT642" s="41"/>
      <c r="JLU642" s="41"/>
      <c r="JLV642" s="41"/>
      <c r="JLW642" s="41"/>
      <c r="JLX642" s="41"/>
      <c r="JLY642" s="41"/>
      <c r="JLZ642" s="41"/>
      <c r="JMA642" s="41"/>
      <c r="JMB642" s="41"/>
      <c r="JMC642" s="41"/>
      <c r="JMD642" s="41"/>
      <c r="JME642" s="41"/>
      <c r="JMF642" s="41"/>
      <c r="JMG642" s="41"/>
      <c r="JMH642" s="41"/>
      <c r="JMI642" s="41"/>
      <c r="JMJ642" s="41"/>
      <c r="JMK642" s="41"/>
      <c r="JML642" s="41"/>
      <c r="JMM642" s="41"/>
      <c r="JMN642" s="41"/>
      <c r="JMO642" s="41"/>
      <c r="JMP642" s="41"/>
      <c r="JMQ642" s="41"/>
      <c r="JMR642" s="41"/>
      <c r="JMS642" s="41"/>
      <c r="JMT642" s="41"/>
      <c r="JMU642" s="41"/>
      <c r="JMV642" s="41"/>
      <c r="JMW642" s="41"/>
      <c r="JMX642" s="41"/>
      <c r="JMY642" s="41"/>
      <c r="JMZ642" s="41"/>
      <c r="JNA642" s="41"/>
      <c r="JNB642" s="41"/>
      <c r="JNC642" s="41"/>
      <c r="JND642" s="41"/>
      <c r="JNE642" s="41"/>
      <c r="JNF642" s="41"/>
      <c r="JNG642" s="41"/>
      <c r="JNH642" s="41"/>
      <c r="JNI642" s="41"/>
      <c r="JNJ642" s="41"/>
      <c r="JNK642" s="41"/>
      <c r="JNL642" s="41"/>
      <c r="JNM642" s="41"/>
      <c r="JNN642" s="41"/>
      <c r="JNO642" s="41"/>
      <c r="JNP642" s="41"/>
      <c r="JNQ642" s="41"/>
      <c r="JNR642" s="41"/>
      <c r="JNS642" s="41"/>
      <c r="JNT642" s="41"/>
      <c r="JNU642" s="41"/>
      <c r="JNV642" s="41"/>
      <c r="JNW642" s="41"/>
      <c r="JNX642" s="41"/>
      <c r="JNY642" s="41"/>
      <c r="JNZ642" s="41"/>
      <c r="JOA642" s="41"/>
      <c r="JOB642" s="41"/>
      <c r="JOC642" s="41"/>
      <c r="JOD642" s="41"/>
      <c r="JOE642" s="41"/>
      <c r="JOF642" s="41"/>
      <c r="JOG642" s="41"/>
      <c r="JOH642" s="41"/>
      <c r="JOI642" s="41"/>
      <c r="JOJ642" s="41"/>
      <c r="JOK642" s="41"/>
      <c r="JOL642" s="41"/>
      <c r="JOM642" s="41"/>
      <c r="JON642" s="41"/>
      <c r="JOO642" s="41"/>
      <c r="JOP642" s="41"/>
      <c r="JOQ642" s="41"/>
      <c r="JOR642" s="41"/>
      <c r="JOS642" s="41"/>
      <c r="JOT642" s="41"/>
      <c r="JOU642" s="41"/>
      <c r="JOV642" s="41"/>
      <c r="JOW642" s="41"/>
      <c r="JOX642" s="41"/>
      <c r="JOY642" s="41"/>
      <c r="JOZ642" s="41"/>
      <c r="JPA642" s="41"/>
      <c r="JPB642" s="41"/>
      <c r="JPC642" s="41"/>
      <c r="JPD642" s="41"/>
      <c r="JPE642" s="41"/>
      <c r="JPF642" s="41"/>
      <c r="JPG642" s="41"/>
      <c r="JPH642" s="41"/>
      <c r="JPI642" s="41"/>
      <c r="JPJ642" s="41"/>
      <c r="JPK642" s="41"/>
      <c r="JPL642" s="41"/>
      <c r="JPM642" s="41"/>
      <c r="JPN642" s="41"/>
      <c r="JPO642" s="41"/>
      <c r="JPP642" s="41"/>
      <c r="JPQ642" s="41"/>
      <c r="JPR642" s="41"/>
      <c r="JPS642" s="41"/>
      <c r="JPT642" s="41"/>
      <c r="JPU642" s="41"/>
      <c r="JPV642" s="41"/>
      <c r="JPW642" s="41"/>
      <c r="JPX642" s="41"/>
      <c r="JPY642" s="41"/>
      <c r="JPZ642" s="41"/>
      <c r="JQA642" s="41"/>
      <c r="JQB642" s="41"/>
      <c r="JQC642" s="41"/>
      <c r="JQD642" s="41"/>
      <c r="JQE642" s="41"/>
      <c r="JQF642" s="41"/>
      <c r="JQG642" s="41"/>
      <c r="JQH642" s="41"/>
      <c r="JQI642" s="41"/>
      <c r="JQJ642" s="41"/>
      <c r="JQK642" s="41"/>
      <c r="JQL642" s="41"/>
      <c r="JQM642" s="41"/>
      <c r="JQN642" s="41"/>
      <c r="JQO642" s="41"/>
      <c r="JQP642" s="41"/>
      <c r="JQQ642" s="41"/>
      <c r="JQR642" s="41"/>
      <c r="JQS642" s="41"/>
      <c r="JQT642" s="41"/>
      <c r="JQU642" s="41"/>
      <c r="JQV642" s="41"/>
      <c r="JQW642" s="41"/>
      <c r="JQX642" s="41"/>
      <c r="JQY642" s="41"/>
      <c r="JQZ642" s="41"/>
      <c r="JRA642" s="41"/>
      <c r="JRB642" s="41"/>
      <c r="JRC642" s="41"/>
      <c r="JRD642" s="41"/>
      <c r="JRE642" s="41"/>
      <c r="JRF642" s="41"/>
      <c r="JRG642" s="41"/>
      <c r="JRH642" s="41"/>
      <c r="JRI642" s="41"/>
      <c r="JRJ642" s="41"/>
      <c r="JRK642" s="41"/>
      <c r="JRL642" s="41"/>
      <c r="JRM642" s="41"/>
      <c r="JRN642" s="41"/>
      <c r="JRO642" s="41"/>
      <c r="JRP642" s="41"/>
      <c r="JRQ642" s="41"/>
      <c r="JRR642" s="41"/>
      <c r="JRS642" s="41"/>
      <c r="JRT642" s="41"/>
      <c r="JRU642" s="41"/>
      <c r="JRV642" s="41"/>
      <c r="JRW642" s="41"/>
      <c r="JRX642" s="41"/>
      <c r="JRY642" s="41"/>
      <c r="JRZ642" s="41"/>
      <c r="JSA642" s="41"/>
      <c r="JSB642" s="41"/>
      <c r="JSC642" s="41"/>
      <c r="JSD642" s="41"/>
      <c r="JSE642" s="41"/>
      <c r="JSF642" s="41"/>
      <c r="JSG642" s="41"/>
      <c r="JSH642" s="41"/>
      <c r="JSI642" s="41"/>
      <c r="JSJ642" s="41"/>
      <c r="JSK642" s="41"/>
      <c r="JSL642" s="41"/>
      <c r="JSM642" s="41"/>
      <c r="JSN642" s="41"/>
      <c r="JSO642" s="41"/>
      <c r="JSP642" s="41"/>
      <c r="JSQ642" s="41"/>
      <c r="JSR642" s="41"/>
      <c r="JSS642" s="41"/>
      <c r="JST642" s="41"/>
      <c r="JSU642" s="41"/>
      <c r="JSV642" s="41"/>
      <c r="JSW642" s="41"/>
      <c r="JSX642" s="41"/>
      <c r="JSY642" s="41"/>
      <c r="JSZ642" s="41"/>
      <c r="JTA642" s="41"/>
      <c r="JTB642" s="41"/>
      <c r="JTC642" s="41"/>
      <c r="JTD642" s="41"/>
      <c r="JTE642" s="41"/>
      <c r="JTF642" s="41"/>
      <c r="JTG642" s="41"/>
      <c r="JTH642" s="41"/>
      <c r="JTI642" s="41"/>
      <c r="JTJ642" s="41"/>
      <c r="JTK642" s="41"/>
      <c r="JTL642" s="41"/>
      <c r="JTM642" s="41"/>
      <c r="JTN642" s="41"/>
      <c r="JTO642" s="41"/>
      <c r="JTP642" s="41"/>
      <c r="JTQ642" s="41"/>
      <c r="JTR642" s="41"/>
      <c r="JTS642" s="41"/>
      <c r="JTT642" s="41"/>
      <c r="JTU642" s="41"/>
      <c r="JTV642" s="41"/>
      <c r="JTW642" s="41"/>
      <c r="JTX642" s="41"/>
      <c r="JTY642" s="41"/>
      <c r="JTZ642" s="41"/>
      <c r="JUA642" s="41"/>
      <c r="JUB642" s="41"/>
      <c r="JUC642" s="41"/>
      <c r="JUD642" s="41"/>
      <c r="JUE642" s="41"/>
      <c r="JUF642" s="41"/>
      <c r="JUG642" s="41"/>
      <c r="JUH642" s="41"/>
      <c r="JUI642" s="41"/>
      <c r="JUJ642" s="41"/>
      <c r="JUK642" s="41"/>
      <c r="JUL642" s="41"/>
      <c r="JUM642" s="41"/>
      <c r="JUN642" s="41"/>
      <c r="JUO642" s="41"/>
      <c r="JUP642" s="41"/>
      <c r="JUQ642" s="41"/>
      <c r="JUR642" s="41"/>
      <c r="JUS642" s="41"/>
      <c r="JUT642" s="41"/>
      <c r="JUU642" s="41"/>
      <c r="JUV642" s="41"/>
      <c r="JUW642" s="41"/>
      <c r="JUX642" s="41"/>
      <c r="JUY642" s="41"/>
      <c r="JUZ642" s="41"/>
      <c r="JVA642" s="41"/>
      <c r="JVB642" s="41"/>
      <c r="JVC642" s="41"/>
      <c r="JVD642" s="41"/>
      <c r="JVE642" s="41"/>
      <c r="JVF642" s="41"/>
      <c r="JVG642" s="41"/>
      <c r="JVH642" s="41"/>
      <c r="JVI642" s="41"/>
      <c r="JVJ642" s="41"/>
      <c r="JVK642" s="41"/>
      <c r="JVL642" s="41"/>
      <c r="JVM642" s="41"/>
      <c r="JVN642" s="41"/>
      <c r="JVO642" s="41"/>
      <c r="JVP642" s="41"/>
      <c r="JVQ642" s="41"/>
      <c r="JVR642" s="41"/>
      <c r="JVS642" s="41"/>
      <c r="JVT642" s="41"/>
      <c r="JVU642" s="41"/>
      <c r="JVV642" s="41"/>
      <c r="JVW642" s="41"/>
      <c r="JVX642" s="41"/>
      <c r="JVY642" s="41"/>
      <c r="JVZ642" s="41"/>
      <c r="JWA642" s="41"/>
      <c r="JWB642" s="41"/>
      <c r="JWC642" s="41"/>
      <c r="JWD642" s="41"/>
      <c r="JWE642" s="41"/>
      <c r="JWF642" s="41"/>
      <c r="JWG642" s="41"/>
      <c r="JWH642" s="41"/>
      <c r="JWI642" s="41"/>
      <c r="JWJ642" s="41"/>
      <c r="JWK642" s="41"/>
      <c r="JWL642" s="41"/>
      <c r="JWM642" s="41"/>
      <c r="JWN642" s="41"/>
      <c r="JWO642" s="41"/>
      <c r="JWP642" s="41"/>
      <c r="JWQ642" s="41"/>
      <c r="JWR642" s="41"/>
      <c r="JWS642" s="41"/>
      <c r="JWT642" s="41"/>
      <c r="JWU642" s="41"/>
      <c r="JWV642" s="41"/>
      <c r="JWW642" s="41"/>
      <c r="JWX642" s="41"/>
      <c r="JWY642" s="41"/>
      <c r="JWZ642" s="41"/>
      <c r="JXA642" s="41"/>
      <c r="JXB642" s="41"/>
      <c r="JXC642" s="41"/>
      <c r="JXD642" s="41"/>
      <c r="JXE642" s="41"/>
      <c r="JXF642" s="41"/>
      <c r="JXG642" s="41"/>
      <c r="JXH642" s="41"/>
      <c r="JXI642" s="41"/>
      <c r="JXJ642" s="41"/>
      <c r="JXK642" s="41"/>
      <c r="JXL642" s="41"/>
      <c r="JXM642" s="41"/>
      <c r="JXN642" s="41"/>
      <c r="JXO642" s="41"/>
      <c r="JXP642" s="41"/>
      <c r="JXQ642" s="41"/>
      <c r="JXR642" s="41"/>
      <c r="JXS642" s="41"/>
      <c r="JXT642" s="41"/>
      <c r="JXU642" s="41"/>
      <c r="JXV642" s="41"/>
      <c r="JXW642" s="41"/>
      <c r="JXX642" s="41"/>
      <c r="JXY642" s="41"/>
      <c r="JXZ642" s="41"/>
      <c r="JYA642" s="41"/>
      <c r="JYB642" s="41"/>
      <c r="JYC642" s="41"/>
      <c r="JYD642" s="41"/>
      <c r="JYE642" s="41"/>
      <c r="JYF642" s="41"/>
      <c r="JYG642" s="41"/>
      <c r="JYH642" s="41"/>
      <c r="JYI642" s="41"/>
      <c r="JYJ642" s="41"/>
      <c r="JYK642" s="41"/>
      <c r="JYL642" s="41"/>
      <c r="JYM642" s="41"/>
      <c r="JYN642" s="41"/>
      <c r="JYO642" s="41"/>
      <c r="JYP642" s="41"/>
      <c r="JYQ642" s="41"/>
      <c r="JYR642" s="41"/>
      <c r="JYS642" s="41"/>
      <c r="JYT642" s="41"/>
      <c r="JYU642" s="41"/>
      <c r="JYV642" s="41"/>
      <c r="JYW642" s="41"/>
      <c r="JYX642" s="41"/>
      <c r="JYY642" s="41"/>
      <c r="JYZ642" s="41"/>
      <c r="JZA642" s="41"/>
      <c r="JZB642" s="41"/>
      <c r="JZC642" s="41"/>
      <c r="JZD642" s="41"/>
      <c r="JZE642" s="41"/>
      <c r="JZF642" s="41"/>
      <c r="JZG642" s="41"/>
      <c r="JZH642" s="41"/>
      <c r="JZI642" s="41"/>
      <c r="JZJ642" s="41"/>
      <c r="JZK642" s="41"/>
      <c r="JZL642" s="41"/>
      <c r="JZM642" s="41"/>
      <c r="JZN642" s="41"/>
      <c r="JZO642" s="41"/>
      <c r="JZP642" s="41"/>
      <c r="JZQ642" s="41"/>
      <c r="JZR642" s="41"/>
      <c r="JZS642" s="41"/>
      <c r="JZT642" s="41"/>
      <c r="JZU642" s="41"/>
      <c r="JZV642" s="41"/>
      <c r="JZW642" s="41"/>
      <c r="JZX642" s="41"/>
      <c r="JZY642" s="41"/>
      <c r="JZZ642" s="41"/>
      <c r="KAA642" s="41"/>
      <c r="KAB642" s="41"/>
      <c r="KAC642" s="41"/>
      <c r="KAD642" s="41"/>
      <c r="KAE642" s="41"/>
      <c r="KAF642" s="41"/>
      <c r="KAG642" s="41"/>
      <c r="KAH642" s="41"/>
      <c r="KAI642" s="41"/>
      <c r="KAJ642" s="41"/>
      <c r="KAK642" s="41"/>
      <c r="KAL642" s="41"/>
      <c r="KAM642" s="41"/>
      <c r="KAN642" s="41"/>
      <c r="KAO642" s="41"/>
      <c r="KAP642" s="41"/>
      <c r="KAQ642" s="41"/>
      <c r="KAR642" s="41"/>
      <c r="KAS642" s="41"/>
      <c r="KAT642" s="41"/>
      <c r="KAU642" s="41"/>
      <c r="KAV642" s="41"/>
      <c r="KAW642" s="41"/>
      <c r="KAX642" s="41"/>
      <c r="KAY642" s="41"/>
      <c r="KAZ642" s="41"/>
      <c r="KBA642" s="41"/>
      <c r="KBB642" s="41"/>
      <c r="KBC642" s="41"/>
      <c r="KBD642" s="41"/>
      <c r="KBE642" s="41"/>
      <c r="KBF642" s="41"/>
      <c r="KBG642" s="41"/>
      <c r="KBH642" s="41"/>
      <c r="KBI642" s="41"/>
      <c r="KBJ642" s="41"/>
      <c r="KBK642" s="41"/>
      <c r="KBL642" s="41"/>
      <c r="KBM642" s="41"/>
      <c r="KBN642" s="41"/>
      <c r="KBO642" s="41"/>
      <c r="KBP642" s="41"/>
      <c r="KBQ642" s="41"/>
      <c r="KBR642" s="41"/>
      <c r="KBS642" s="41"/>
      <c r="KBT642" s="41"/>
      <c r="KBU642" s="41"/>
      <c r="KBV642" s="41"/>
      <c r="KBW642" s="41"/>
      <c r="KBX642" s="41"/>
      <c r="KBY642" s="41"/>
      <c r="KBZ642" s="41"/>
      <c r="KCA642" s="41"/>
      <c r="KCB642" s="41"/>
      <c r="KCC642" s="41"/>
      <c r="KCD642" s="41"/>
      <c r="KCE642" s="41"/>
      <c r="KCF642" s="41"/>
      <c r="KCG642" s="41"/>
      <c r="KCH642" s="41"/>
      <c r="KCI642" s="41"/>
      <c r="KCJ642" s="41"/>
      <c r="KCK642" s="41"/>
      <c r="KCL642" s="41"/>
      <c r="KCM642" s="41"/>
      <c r="KCN642" s="41"/>
      <c r="KCO642" s="41"/>
      <c r="KCP642" s="41"/>
      <c r="KCQ642" s="41"/>
      <c r="KCR642" s="41"/>
      <c r="KCS642" s="41"/>
      <c r="KCT642" s="41"/>
      <c r="KCU642" s="41"/>
      <c r="KCV642" s="41"/>
      <c r="KCW642" s="41"/>
      <c r="KCX642" s="41"/>
      <c r="KCY642" s="41"/>
      <c r="KCZ642" s="41"/>
      <c r="KDA642" s="41"/>
      <c r="KDB642" s="41"/>
      <c r="KDC642" s="41"/>
      <c r="KDD642" s="41"/>
      <c r="KDE642" s="41"/>
      <c r="KDF642" s="41"/>
      <c r="KDG642" s="41"/>
      <c r="KDH642" s="41"/>
      <c r="KDI642" s="41"/>
      <c r="KDJ642" s="41"/>
      <c r="KDK642" s="41"/>
      <c r="KDL642" s="41"/>
      <c r="KDM642" s="41"/>
      <c r="KDN642" s="41"/>
      <c r="KDO642" s="41"/>
      <c r="KDP642" s="41"/>
      <c r="KDQ642" s="41"/>
      <c r="KDR642" s="41"/>
      <c r="KDS642" s="41"/>
      <c r="KDT642" s="41"/>
      <c r="KDU642" s="41"/>
      <c r="KDV642" s="41"/>
      <c r="KDW642" s="41"/>
      <c r="KDX642" s="41"/>
      <c r="KDY642" s="41"/>
      <c r="KDZ642" s="41"/>
      <c r="KEA642" s="41"/>
      <c r="KEB642" s="41"/>
      <c r="KEC642" s="41"/>
      <c r="KED642" s="41"/>
      <c r="KEE642" s="41"/>
      <c r="KEF642" s="41"/>
      <c r="KEG642" s="41"/>
      <c r="KEH642" s="41"/>
      <c r="KEI642" s="41"/>
      <c r="KEJ642" s="41"/>
      <c r="KEK642" s="41"/>
      <c r="KEL642" s="41"/>
      <c r="KEM642" s="41"/>
      <c r="KEN642" s="41"/>
      <c r="KEO642" s="41"/>
      <c r="KEP642" s="41"/>
      <c r="KEQ642" s="41"/>
      <c r="KER642" s="41"/>
      <c r="KES642" s="41"/>
      <c r="KET642" s="41"/>
      <c r="KEU642" s="41"/>
      <c r="KEV642" s="41"/>
      <c r="KEW642" s="41"/>
      <c r="KEX642" s="41"/>
      <c r="KEY642" s="41"/>
      <c r="KEZ642" s="41"/>
      <c r="KFA642" s="41"/>
      <c r="KFB642" s="41"/>
      <c r="KFC642" s="41"/>
      <c r="KFD642" s="41"/>
      <c r="KFE642" s="41"/>
      <c r="KFF642" s="41"/>
      <c r="KFG642" s="41"/>
      <c r="KFH642" s="41"/>
      <c r="KFI642" s="41"/>
      <c r="KFJ642" s="41"/>
      <c r="KFK642" s="41"/>
      <c r="KFL642" s="41"/>
      <c r="KFM642" s="41"/>
      <c r="KFN642" s="41"/>
      <c r="KFO642" s="41"/>
      <c r="KFP642" s="41"/>
      <c r="KFQ642" s="41"/>
      <c r="KFR642" s="41"/>
      <c r="KFS642" s="41"/>
      <c r="KFT642" s="41"/>
      <c r="KFU642" s="41"/>
      <c r="KFV642" s="41"/>
      <c r="KFW642" s="41"/>
      <c r="KFX642" s="41"/>
      <c r="KFY642" s="41"/>
      <c r="KFZ642" s="41"/>
      <c r="KGA642" s="41"/>
      <c r="KGB642" s="41"/>
      <c r="KGC642" s="41"/>
      <c r="KGD642" s="41"/>
      <c r="KGE642" s="41"/>
      <c r="KGF642" s="41"/>
      <c r="KGG642" s="41"/>
      <c r="KGH642" s="41"/>
      <c r="KGI642" s="41"/>
      <c r="KGJ642" s="41"/>
      <c r="KGK642" s="41"/>
      <c r="KGL642" s="41"/>
      <c r="KGM642" s="41"/>
      <c r="KGN642" s="41"/>
      <c r="KGO642" s="41"/>
      <c r="KGP642" s="41"/>
      <c r="KGQ642" s="41"/>
      <c r="KGR642" s="41"/>
      <c r="KGS642" s="41"/>
      <c r="KGT642" s="41"/>
      <c r="KGU642" s="41"/>
      <c r="KGV642" s="41"/>
      <c r="KGW642" s="41"/>
      <c r="KGX642" s="41"/>
      <c r="KGY642" s="41"/>
      <c r="KGZ642" s="41"/>
      <c r="KHA642" s="41"/>
      <c r="KHB642" s="41"/>
      <c r="KHC642" s="41"/>
      <c r="KHD642" s="41"/>
      <c r="KHE642" s="41"/>
      <c r="KHF642" s="41"/>
      <c r="KHG642" s="41"/>
      <c r="KHH642" s="41"/>
      <c r="KHI642" s="41"/>
      <c r="KHJ642" s="41"/>
      <c r="KHK642" s="41"/>
      <c r="KHL642" s="41"/>
      <c r="KHM642" s="41"/>
      <c r="KHN642" s="41"/>
      <c r="KHO642" s="41"/>
      <c r="KHP642" s="41"/>
      <c r="KHQ642" s="41"/>
      <c r="KHR642" s="41"/>
      <c r="KHS642" s="41"/>
      <c r="KHT642" s="41"/>
      <c r="KHU642" s="41"/>
      <c r="KHV642" s="41"/>
      <c r="KHW642" s="41"/>
      <c r="KHX642" s="41"/>
      <c r="KHY642" s="41"/>
      <c r="KHZ642" s="41"/>
      <c r="KIA642" s="41"/>
      <c r="KIB642" s="41"/>
      <c r="KIC642" s="41"/>
      <c r="KID642" s="41"/>
      <c r="KIE642" s="41"/>
      <c r="KIF642" s="41"/>
      <c r="KIG642" s="41"/>
      <c r="KIH642" s="41"/>
      <c r="KII642" s="41"/>
      <c r="KIJ642" s="41"/>
      <c r="KIK642" s="41"/>
      <c r="KIL642" s="41"/>
      <c r="KIM642" s="41"/>
      <c r="KIN642" s="41"/>
      <c r="KIO642" s="41"/>
      <c r="KIP642" s="41"/>
      <c r="KIQ642" s="41"/>
      <c r="KIR642" s="41"/>
      <c r="KIS642" s="41"/>
      <c r="KIT642" s="41"/>
      <c r="KIU642" s="41"/>
      <c r="KIV642" s="41"/>
      <c r="KIW642" s="41"/>
      <c r="KIX642" s="41"/>
      <c r="KIY642" s="41"/>
      <c r="KIZ642" s="41"/>
      <c r="KJA642" s="41"/>
      <c r="KJB642" s="41"/>
      <c r="KJC642" s="41"/>
      <c r="KJD642" s="41"/>
      <c r="KJE642" s="41"/>
      <c r="KJF642" s="41"/>
      <c r="KJG642" s="41"/>
      <c r="KJH642" s="41"/>
      <c r="KJI642" s="41"/>
      <c r="KJJ642" s="41"/>
      <c r="KJK642" s="41"/>
      <c r="KJL642" s="41"/>
      <c r="KJM642" s="41"/>
      <c r="KJN642" s="41"/>
      <c r="KJO642" s="41"/>
      <c r="KJP642" s="41"/>
      <c r="KJQ642" s="41"/>
      <c r="KJR642" s="41"/>
      <c r="KJS642" s="41"/>
      <c r="KJT642" s="41"/>
      <c r="KJU642" s="41"/>
      <c r="KJV642" s="41"/>
      <c r="KJW642" s="41"/>
      <c r="KJX642" s="41"/>
      <c r="KJY642" s="41"/>
      <c r="KJZ642" s="41"/>
      <c r="KKA642" s="41"/>
      <c r="KKB642" s="41"/>
      <c r="KKC642" s="41"/>
      <c r="KKD642" s="41"/>
      <c r="KKE642" s="41"/>
      <c r="KKF642" s="41"/>
      <c r="KKG642" s="41"/>
      <c r="KKH642" s="41"/>
      <c r="KKI642" s="41"/>
      <c r="KKJ642" s="41"/>
      <c r="KKK642" s="41"/>
      <c r="KKL642" s="41"/>
      <c r="KKM642" s="41"/>
      <c r="KKN642" s="41"/>
      <c r="KKO642" s="41"/>
      <c r="KKP642" s="41"/>
      <c r="KKQ642" s="41"/>
      <c r="KKR642" s="41"/>
      <c r="KKS642" s="41"/>
      <c r="KKT642" s="41"/>
      <c r="KKU642" s="41"/>
      <c r="KKV642" s="41"/>
      <c r="KKW642" s="41"/>
      <c r="KKX642" s="41"/>
      <c r="KKY642" s="41"/>
      <c r="KKZ642" s="41"/>
      <c r="KLA642" s="41"/>
      <c r="KLB642" s="41"/>
      <c r="KLC642" s="41"/>
      <c r="KLD642" s="41"/>
      <c r="KLE642" s="41"/>
      <c r="KLF642" s="41"/>
      <c r="KLG642" s="41"/>
      <c r="KLH642" s="41"/>
      <c r="KLI642" s="41"/>
      <c r="KLJ642" s="41"/>
      <c r="KLK642" s="41"/>
      <c r="KLL642" s="41"/>
      <c r="KLM642" s="41"/>
      <c r="KLN642" s="41"/>
      <c r="KLO642" s="41"/>
      <c r="KLP642" s="41"/>
      <c r="KLQ642" s="41"/>
      <c r="KLR642" s="41"/>
      <c r="KLS642" s="41"/>
      <c r="KLT642" s="41"/>
      <c r="KLU642" s="41"/>
      <c r="KLV642" s="41"/>
      <c r="KLW642" s="41"/>
      <c r="KLX642" s="41"/>
      <c r="KLY642" s="41"/>
      <c r="KLZ642" s="41"/>
      <c r="KMA642" s="41"/>
      <c r="KMB642" s="41"/>
      <c r="KMC642" s="41"/>
      <c r="KMD642" s="41"/>
      <c r="KME642" s="41"/>
      <c r="KMF642" s="41"/>
      <c r="KMG642" s="41"/>
      <c r="KMH642" s="41"/>
      <c r="KMI642" s="41"/>
      <c r="KMJ642" s="41"/>
      <c r="KMK642" s="41"/>
      <c r="KML642" s="41"/>
      <c r="KMM642" s="41"/>
      <c r="KMN642" s="41"/>
      <c r="KMO642" s="41"/>
      <c r="KMP642" s="41"/>
      <c r="KMQ642" s="41"/>
      <c r="KMR642" s="41"/>
      <c r="KMS642" s="41"/>
      <c r="KMT642" s="41"/>
      <c r="KMU642" s="41"/>
      <c r="KMV642" s="41"/>
      <c r="KMW642" s="41"/>
      <c r="KMX642" s="41"/>
      <c r="KMY642" s="41"/>
      <c r="KMZ642" s="41"/>
      <c r="KNA642" s="41"/>
      <c r="KNB642" s="41"/>
      <c r="KNC642" s="41"/>
      <c r="KND642" s="41"/>
      <c r="KNE642" s="41"/>
      <c r="KNF642" s="41"/>
      <c r="KNG642" s="41"/>
      <c r="KNH642" s="41"/>
      <c r="KNI642" s="41"/>
      <c r="KNJ642" s="41"/>
      <c r="KNK642" s="41"/>
      <c r="KNL642" s="41"/>
      <c r="KNM642" s="41"/>
      <c r="KNN642" s="41"/>
      <c r="KNO642" s="41"/>
      <c r="KNP642" s="41"/>
      <c r="KNQ642" s="41"/>
      <c r="KNR642" s="41"/>
      <c r="KNS642" s="41"/>
      <c r="KNT642" s="41"/>
      <c r="KNU642" s="41"/>
      <c r="KNV642" s="41"/>
      <c r="KNW642" s="41"/>
      <c r="KNX642" s="41"/>
      <c r="KNY642" s="41"/>
      <c r="KNZ642" s="41"/>
      <c r="KOA642" s="41"/>
      <c r="KOB642" s="41"/>
      <c r="KOC642" s="41"/>
      <c r="KOD642" s="41"/>
      <c r="KOE642" s="41"/>
      <c r="KOF642" s="41"/>
      <c r="KOG642" s="41"/>
      <c r="KOH642" s="41"/>
      <c r="KOI642" s="41"/>
      <c r="KOJ642" s="41"/>
      <c r="KOK642" s="41"/>
      <c r="KOL642" s="41"/>
      <c r="KOM642" s="41"/>
      <c r="KON642" s="41"/>
      <c r="KOO642" s="41"/>
      <c r="KOP642" s="41"/>
      <c r="KOQ642" s="41"/>
      <c r="KOR642" s="41"/>
      <c r="KOS642" s="41"/>
      <c r="KOT642" s="41"/>
      <c r="KOU642" s="41"/>
      <c r="KOV642" s="41"/>
      <c r="KOW642" s="41"/>
      <c r="KOX642" s="41"/>
      <c r="KOY642" s="41"/>
      <c r="KOZ642" s="41"/>
      <c r="KPA642" s="41"/>
      <c r="KPB642" s="41"/>
      <c r="KPC642" s="41"/>
      <c r="KPD642" s="41"/>
      <c r="KPE642" s="41"/>
      <c r="KPF642" s="41"/>
      <c r="KPG642" s="41"/>
      <c r="KPH642" s="41"/>
      <c r="KPI642" s="41"/>
      <c r="KPJ642" s="41"/>
      <c r="KPK642" s="41"/>
      <c r="KPL642" s="41"/>
      <c r="KPM642" s="41"/>
      <c r="KPN642" s="41"/>
      <c r="KPO642" s="41"/>
      <c r="KPP642" s="41"/>
      <c r="KPQ642" s="41"/>
      <c r="KPR642" s="41"/>
      <c r="KPS642" s="41"/>
      <c r="KPT642" s="41"/>
      <c r="KPU642" s="41"/>
      <c r="KPV642" s="41"/>
      <c r="KPW642" s="41"/>
      <c r="KPX642" s="41"/>
      <c r="KPY642" s="41"/>
      <c r="KPZ642" s="41"/>
      <c r="KQA642" s="41"/>
      <c r="KQB642" s="41"/>
      <c r="KQC642" s="41"/>
      <c r="KQD642" s="41"/>
      <c r="KQE642" s="41"/>
      <c r="KQF642" s="41"/>
      <c r="KQG642" s="41"/>
      <c r="KQH642" s="41"/>
      <c r="KQI642" s="41"/>
      <c r="KQJ642" s="41"/>
      <c r="KQK642" s="41"/>
      <c r="KQL642" s="41"/>
      <c r="KQM642" s="41"/>
      <c r="KQN642" s="41"/>
      <c r="KQO642" s="41"/>
      <c r="KQP642" s="41"/>
      <c r="KQQ642" s="41"/>
      <c r="KQR642" s="41"/>
      <c r="KQS642" s="41"/>
      <c r="KQT642" s="41"/>
      <c r="KQU642" s="41"/>
      <c r="KQV642" s="41"/>
      <c r="KQW642" s="41"/>
      <c r="KQX642" s="41"/>
      <c r="KQY642" s="41"/>
      <c r="KQZ642" s="41"/>
      <c r="KRA642" s="41"/>
      <c r="KRB642" s="41"/>
      <c r="KRC642" s="41"/>
      <c r="KRD642" s="41"/>
      <c r="KRE642" s="41"/>
      <c r="KRF642" s="41"/>
      <c r="KRG642" s="41"/>
      <c r="KRH642" s="41"/>
      <c r="KRI642" s="41"/>
      <c r="KRJ642" s="41"/>
      <c r="KRK642" s="41"/>
      <c r="KRL642" s="41"/>
      <c r="KRM642" s="41"/>
      <c r="KRN642" s="41"/>
      <c r="KRO642" s="41"/>
      <c r="KRP642" s="41"/>
      <c r="KRQ642" s="41"/>
      <c r="KRR642" s="41"/>
      <c r="KRS642" s="41"/>
      <c r="KRT642" s="41"/>
      <c r="KRU642" s="41"/>
      <c r="KRV642" s="41"/>
      <c r="KRW642" s="41"/>
      <c r="KRX642" s="41"/>
      <c r="KRY642" s="41"/>
      <c r="KRZ642" s="41"/>
      <c r="KSA642" s="41"/>
      <c r="KSB642" s="41"/>
      <c r="KSC642" s="41"/>
      <c r="KSD642" s="41"/>
      <c r="KSE642" s="41"/>
      <c r="KSF642" s="41"/>
      <c r="KSG642" s="41"/>
      <c r="KSH642" s="41"/>
      <c r="KSI642" s="41"/>
      <c r="KSJ642" s="41"/>
      <c r="KSK642" s="41"/>
      <c r="KSL642" s="41"/>
      <c r="KSM642" s="41"/>
      <c r="KSN642" s="41"/>
      <c r="KSO642" s="41"/>
      <c r="KSP642" s="41"/>
      <c r="KSQ642" s="41"/>
      <c r="KSR642" s="41"/>
      <c r="KSS642" s="41"/>
      <c r="KST642" s="41"/>
      <c r="KSU642" s="41"/>
      <c r="KSV642" s="41"/>
      <c r="KSW642" s="41"/>
      <c r="KSX642" s="41"/>
      <c r="KSY642" s="41"/>
      <c r="KSZ642" s="41"/>
      <c r="KTA642" s="41"/>
      <c r="KTB642" s="41"/>
      <c r="KTC642" s="41"/>
      <c r="KTD642" s="41"/>
      <c r="KTE642" s="41"/>
      <c r="KTF642" s="41"/>
      <c r="KTG642" s="41"/>
      <c r="KTH642" s="41"/>
      <c r="KTI642" s="41"/>
      <c r="KTJ642" s="41"/>
      <c r="KTK642" s="41"/>
      <c r="KTL642" s="41"/>
      <c r="KTM642" s="41"/>
      <c r="KTN642" s="41"/>
      <c r="KTO642" s="41"/>
      <c r="KTP642" s="41"/>
      <c r="KTQ642" s="41"/>
      <c r="KTR642" s="41"/>
      <c r="KTS642" s="41"/>
      <c r="KTT642" s="41"/>
      <c r="KTU642" s="41"/>
      <c r="KTV642" s="41"/>
      <c r="KTW642" s="41"/>
      <c r="KTX642" s="41"/>
      <c r="KTY642" s="41"/>
      <c r="KTZ642" s="41"/>
      <c r="KUA642" s="41"/>
      <c r="KUB642" s="41"/>
      <c r="KUC642" s="41"/>
      <c r="KUD642" s="41"/>
      <c r="KUE642" s="41"/>
      <c r="KUF642" s="41"/>
      <c r="KUG642" s="41"/>
      <c r="KUH642" s="41"/>
      <c r="KUI642" s="41"/>
      <c r="KUJ642" s="41"/>
      <c r="KUK642" s="41"/>
      <c r="KUL642" s="41"/>
      <c r="KUM642" s="41"/>
      <c r="KUN642" s="41"/>
      <c r="KUO642" s="41"/>
      <c r="KUP642" s="41"/>
      <c r="KUQ642" s="41"/>
      <c r="KUR642" s="41"/>
      <c r="KUS642" s="41"/>
      <c r="KUT642" s="41"/>
      <c r="KUU642" s="41"/>
      <c r="KUV642" s="41"/>
      <c r="KUW642" s="41"/>
      <c r="KUX642" s="41"/>
      <c r="KUY642" s="41"/>
      <c r="KUZ642" s="41"/>
      <c r="KVA642" s="41"/>
      <c r="KVB642" s="41"/>
      <c r="KVC642" s="41"/>
      <c r="KVD642" s="41"/>
      <c r="KVE642" s="41"/>
      <c r="KVF642" s="41"/>
      <c r="KVG642" s="41"/>
      <c r="KVH642" s="41"/>
      <c r="KVI642" s="41"/>
      <c r="KVJ642" s="41"/>
      <c r="KVK642" s="41"/>
      <c r="KVL642" s="41"/>
      <c r="KVM642" s="41"/>
      <c r="KVN642" s="41"/>
      <c r="KVO642" s="41"/>
      <c r="KVP642" s="41"/>
      <c r="KVQ642" s="41"/>
      <c r="KVR642" s="41"/>
      <c r="KVS642" s="41"/>
      <c r="KVT642" s="41"/>
      <c r="KVU642" s="41"/>
      <c r="KVV642" s="41"/>
      <c r="KVW642" s="41"/>
      <c r="KVX642" s="41"/>
      <c r="KVY642" s="41"/>
      <c r="KVZ642" s="41"/>
      <c r="KWA642" s="41"/>
      <c r="KWB642" s="41"/>
      <c r="KWC642" s="41"/>
      <c r="KWD642" s="41"/>
      <c r="KWE642" s="41"/>
      <c r="KWF642" s="41"/>
      <c r="KWG642" s="41"/>
      <c r="KWH642" s="41"/>
      <c r="KWI642" s="41"/>
      <c r="KWJ642" s="41"/>
      <c r="KWK642" s="41"/>
      <c r="KWL642" s="41"/>
      <c r="KWM642" s="41"/>
      <c r="KWN642" s="41"/>
      <c r="KWO642" s="41"/>
      <c r="KWP642" s="41"/>
      <c r="KWQ642" s="41"/>
      <c r="KWR642" s="41"/>
      <c r="KWS642" s="41"/>
      <c r="KWT642" s="41"/>
      <c r="KWU642" s="41"/>
      <c r="KWV642" s="41"/>
      <c r="KWW642" s="41"/>
      <c r="KWX642" s="41"/>
      <c r="KWY642" s="41"/>
      <c r="KWZ642" s="41"/>
      <c r="KXA642" s="41"/>
      <c r="KXB642" s="41"/>
      <c r="KXC642" s="41"/>
      <c r="KXD642" s="41"/>
      <c r="KXE642" s="41"/>
      <c r="KXF642" s="41"/>
      <c r="KXG642" s="41"/>
      <c r="KXH642" s="41"/>
      <c r="KXI642" s="41"/>
      <c r="KXJ642" s="41"/>
      <c r="KXK642" s="41"/>
      <c r="KXL642" s="41"/>
      <c r="KXM642" s="41"/>
      <c r="KXN642" s="41"/>
      <c r="KXO642" s="41"/>
      <c r="KXP642" s="41"/>
      <c r="KXQ642" s="41"/>
      <c r="KXR642" s="41"/>
      <c r="KXS642" s="41"/>
      <c r="KXT642" s="41"/>
      <c r="KXU642" s="41"/>
      <c r="KXV642" s="41"/>
      <c r="KXW642" s="41"/>
      <c r="KXX642" s="41"/>
      <c r="KXY642" s="41"/>
      <c r="KXZ642" s="41"/>
      <c r="KYA642" s="41"/>
      <c r="KYB642" s="41"/>
      <c r="KYC642" s="41"/>
      <c r="KYD642" s="41"/>
      <c r="KYE642" s="41"/>
      <c r="KYF642" s="41"/>
      <c r="KYG642" s="41"/>
      <c r="KYH642" s="41"/>
      <c r="KYI642" s="41"/>
      <c r="KYJ642" s="41"/>
      <c r="KYK642" s="41"/>
      <c r="KYL642" s="41"/>
      <c r="KYM642" s="41"/>
      <c r="KYN642" s="41"/>
      <c r="KYO642" s="41"/>
      <c r="KYP642" s="41"/>
      <c r="KYQ642" s="41"/>
      <c r="KYR642" s="41"/>
      <c r="KYS642" s="41"/>
      <c r="KYT642" s="41"/>
      <c r="KYU642" s="41"/>
      <c r="KYV642" s="41"/>
      <c r="KYW642" s="41"/>
      <c r="KYX642" s="41"/>
      <c r="KYY642" s="41"/>
      <c r="KYZ642" s="41"/>
      <c r="KZA642" s="41"/>
      <c r="KZB642" s="41"/>
      <c r="KZC642" s="41"/>
      <c r="KZD642" s="41"/>
      <c r="KZE642" s="41"/>
      <c r="KZF642" s="41"/>
      <c r="KZG642" s="41"/>
      <c r="KZH642" s="41"/>
      <c r="KZI642" s="41"/>
      <c r="KZJ642" s="41"/>
      <c r="KZK642" s="41"/>
      <c r="KZL642" s="41"/>
      <c r="KZM642" s="41"/>
      <c r="KZN642" s="41"/>
      <c r="KZO642" s="41"/>
      <c r="KZP642" s="41"/>
      <c r="KZQ642" s="41"/>
      <c r="KZR642" s="41"/>
      <c r="KZS642" s="41"/>
      <c r="KZT642" s="41"/>
      <c r="KZU642" s="41"/>
      <c r="KZV642" s="41"/>
      <c r="KZW642" s="41"/>
      <c r="KZX642" s="41"/>
      <c r="KZY642" s="41"/>
      <c r="KZZ642" s="41"/>
      <c r="LAA642" s="41"/>
      <c r="LAB642" s="41"/>
      <c r="LAC642" s="41"/>
      <c r="LAD642" s="41"/>
      <c r="LAE642" s="41"/>
      <c r="LAF642" s="41"/>
      <c r="LAG642" s="41"/>
      <c r="LAH642" s="41"/>
      <c r="LAI642" s="41"/>
      <c r="LAJ642" s="41"/>
      <c r="LAK642" s="41"/>
      <c r="LAL642" s="41"/>
      <c r="LAM642" s="41"/>
      <c r="LAN642" s="41"/>
      <c r="LAO642" s="41"/>
      <c r="LAP642" s="41"/>
      <c r="LAQ642" s="41"/>
      <c r="LAR642" s="41"/>
      <c r="LAS642" s="41"/>
      <c r="LAT642" s="41"/>
      <c r="LAU642" s="41"/>
      <c r="LAV642" s="41"/>
      <c r="LAW642" s="41"/>
      <c r="LAX642" s="41"/>
      <c r="LAY642" s="41"/>
      <c r="LAZ642" s="41"/>
      <c r="LBA642" s="41"/>
      <c r="LBB642" s="41"/>
      <c r="LBC642" s="41"/>
      <c r="LBD642" s="41"/>
      <c r="LBE642" s="41"/>
      <c r="LBF642" s="41"/>
      <c r="LBG642" s="41"/>
      <c r="LBH642" s="41"/>
      <c r="LBI642" s="41"/>
      <c r="LBJ642" s="41"/>
      <c r="LBK642" s="41"/>
      <c r="LBL642" s="41"/>
      <c r="LBM642" s="41"/>
      <c r="LBN642" s="41"/>
      <c r="LBO642" s="41"/>
      <c r="LBP642" s="41"/>
      <c r="LBQ642" s="41"/>
      <c r="LBR642" s="41"/>
      <c r="LBS642" s="41"/>
      <c r="LBT642" s="41"/>
      <c r="LBU642" s="41"/>
      <c r="LBV642" s="41"/>
      <c r="LBW642" s="41"/>
      <c r="LBX642" s="41"/>
      <c r="LBY642" s="41"/>
      <c r="LBZ642" s="41"/>
      <c r="LCA642" s="41"/>
      <c r="LCB642" s="41"/>
      <c r="LCC642" s="41"/>
      <c r="LCD642" s="41"/>
      <c r="LCE642" s="41"/>
      <c r="LCF642" s="41"/>
      <c r="LCG642" s="41"/>
      <c r="LCH642" s="41"/>
      <c r="LCI642" s="41"/>
      <c r="LCJ642" s="41"/>
      <c r="LCK642" s="41"/>
      <c r="LCL642" s="41"/>
      <c r="LCM642" s="41"/>
      <c r="LCN642" s="41"/>
      <c r="LCO642" s="41"/>
      <c r="LCP642" s="41"/>
      <c r="LCQ642" s="41"/>
      <c r="LCR642" s="41"/>
      <c r="LCS642" s="41"/>
      <c r="LCT642" s="41"/>
      <c r="LCU642" s="41"/>
      <c r="LCV642" s="41"/>
      <c r="LCW642" s="41"/>
      <c r="LCX642" s="41"/>
      <c r="LCY642" s="41"/>
      <c r="LCZ642" s="41"/>
      <c r="LDA642" s="41"/>
      <c r="LDB642" s="41"/>
      <c r="LDC642" s="41"/>
      <c r="LDD642" s="41"/>
      <c r="LDE642" s="41"/>
      <c r="LDF642" s="41"/>
      <c r="LDG642" s="41"/>
      <c r="LDH642" s="41"/>
      <c r="LDI642" s="41"/>
      <c r="LDJ642" s="41"/>
      <c r="LDK642" s="41"/>
      <c r="LDL642" s="41"/>
      <c r="LDM642" s="41"/>
      <c r="LDN642" s="41"/>
      <c r="LDO642" s="41"/>
      <c r="LDP642" s="41"/>
      <c r="LDQ642" s="41"/>
      <c r="LDR642" s="41"/>
      <c r="LDS642" s="41"/>
      <c r="LDT642" s="41"/>
      <c r="LDU642" s="41"/>
      <c r="LDV642" s="41"/>
      <c r="LDW642" s="41"/>
      <c r="LDX642" s="41"/>
      <c r="LDY642" s="41"/>
      <c r="LDZ642" s="41"/>
      <c r="LEA642" s="41"/>
      <c r="LEB642" s="41"/>
      <c r="LEC642" s="41"/>
      <c r="LED642" s="41"/>
      <c r="LEE642" s="41"/>
      <c r="LEF642" s="41"/>
      <c r="LEG642" s="41"/>
      <c r="LEH642" s="41"/>
      <c r="LEI642" s="41"/>
      <c r="LEJ642" s="41"/>
      <c r="LEK642" s="41"/>
      <c r="LEL642" s="41"/>
      <c r="LEM642" s="41"/>
      <c r="LEN642" s="41"/>
      <c r="LEO642" s="41"/>
      <c r="LEP642" s="41"/>
      <c r="LEQ642" s="41"/>
      <c r="LER642" s="41"/>
      <c r="LES642" s="41"/>
      <c r="LET642" s="41"/>
      <c r="LEU642" s="41"/>
      <c r="LEV642" s="41"/>
      <c r="LEW642" s="41"/>
      <c r="LEX642" s="41"/>
      <c r="LEY642" s="41"/>
      <c r="LEZ642" s="41"/>
      <c r="LFA642" s="41"/>
      <c r="LFB642" s="41"/>
      <c r="LFC642" s="41"/>
      <c r="LFD642" s="41"/>
      <c r="LFE642" s="41"/>
      <c r="LFF642" s="41"/>
      <c r="LFG642" s="41"/>
      <c r="LFH642" s="41"/>
      <c r="LFI642" s="41"/>
      <c r="LFJ642" s="41"/>
      <c r="LFK642" s="41"/>
      <c r="LFL642" s="41"/>
      <c r="LFM642" s="41"/>
      <c r="LFN642" s="41"/>
      <c r="LFO642" s="41"/>
      <c r="LFP642" s="41"/>
      <c r="LFQ642" s="41"/>
      <c r="LFR642" s="41"/>
      <c r="LFS642" s="41"/>
      <c r="LFT642" s="41"/>
      <c r="LFU642" s="41"/>
      <c r="LFV642" s="41"/>
      <c r="LFW642" s="41"/>
      <c r="LFX642" s="41"/>
      <c r="LFY642" s="41"/>
      <c r="LFZ642" s="41"/>
      <c r="LGA642" s="41"/>
      <c r="LGB642" s="41"/>
      <c r="LGC642" s="41"/>
      <c r="LGD642" s="41"/>
      <c r="LGE642" s="41"/>
      <c r="LGF642" s="41"/>
      <c r="LGG642" s="41"/>
      <c r="LGH642" s="41"/>
      <c r="LGI642" s="41"/>
      <c r="LGJ642" s="41"/>
      <c r="LGK642" s="41"/>
      <c r="LGL642" s="41"/>
      <c r="LGM642" s="41"/>
      <c r="LGN642" s="41"/>
      <c r="LGO642" s="41"/>
      <c r="LGP642" s="41"/>
      <c r="LGQ642" s="41"/>
      <c r="LGR642" s="41"/>
      <c r="LGS642" s="41"/>
      <c r="LGT642" s="41"/>
      <c r="LGU642" s="41"/>
      <c r="LGV642" s="41"/>
      <c r="LGW642" s="41"/>
      <c r="LGX642" s="41"/>
      <c r="LGY642" s="41"/>
      <c r="LGZ642" s="41"/>
      <c r="LHA642" s="41"/>
      <c r="LHB642" s="41"/>
      <c r="LHC642" s="41"/>
      <c r="LHD642" s="41"/>
      <c r="LHE642" s="41"/>
      <c r="LHF642" s="41"/>
      <c r="LHG642" s="41"/>
      <c r="LHH642" s="41"/>
      <c r="LHI642" s="41"/>
      <c r="LHJ642" s="41"/>
      <c r="LHK642" s="41"/>
      <c r="LHL642" s="41"/>
      <c r="LHM642" s="41"/>
      <c r="LHN642" s="41"/>
      <c r="LHO642" s="41"/>
      <c r="LHP642" s="41"/>
      <c r="LHQ642" s="41"/>
      <c r="LHR642" s="41"/>
      <c r="LHS642" s="41"/>
      <c r="LHT642" s="41"/>
      <c r="LHU642" s="41"/>
      <c r="LHV642" s="41"/>
      <c r="LHW642" s="41"/>
      <c r="LHX642" s="41"/>
      <c r="LHY642" s="41"/>
      <c r="LHZ642" s="41"/>
      <c r="LIA642" s="41"/>
      <c r="LIB642" s="41"/>
      <c r="LIC642" s="41"/>
      <c r="LID642" s="41"/>
      <c r="LIE642" s="41"/>
      <c r="LIF642" s="41"/>
      <c r="LIG642" s="41"/>
      <c r="LIH642" s="41"/>
      <c r="LII642" s="41"/>
      <c r="LIJ642" s="41"/>
      <c r="LIK642" s="41"/>
      <c r="LIL642" s="41"/>
      <c r="LIM642" s="41"/>
      <c r="LIN642" s="41"/>
      <c r="LIO642" s="41"/>
      <c r="LIP642" s="41"/>
      <c r="LIQ642" s="41"/>
      <c r="LIR642" s="41"/>
      <c r="LIS642" s="41"/>
      <c r="LIT642" s="41"/>
      <c r="LIU642" s="41"/>
      <c r="LIV642" s="41"/>
      <c r="LIW642" s="41"/>
      <c r="LIX642" s="41"/>
      <c r="LIY642" s="41"/>
      <c r="LIZ642" s="41"/>
      <c r="LJA642" s="41"/>
      <c r="LJB642" s="41"/>
      <c r="LJC642" s="41"/>
      <c r="LJD642" s="41"/>
      <c r="LJE642" s="41"/>
      <c r="LJF642" s="41"/>
      <c r="LJG642" s="41"/>
      <c r="LJH642" s="41"/>
      <c r="LJI642" s="41"/>
      <c r="LJJ642" s="41"/>
      <c r="LJK642" s="41"/>
      <c r="LJL642" s="41"/>
      <c r="LJM642" s="41"/>
      <c r="LJN642" s="41"/>
      <c r="LJO642" s="41"/>
      <c r="LJP642" s="41"/>
      <c r="LJQ642" s="41"/>
      <c r="LJR642" s="41"/>
      <c r="LJS642" s="41"/>
      <c r="LJT642" s="41"/>
      <c r="LJU642" s="41"/>
      <c r="LJV642" s="41"/>
      <c r="LJW642" s="41"/>
      <c r="LJX642" s="41"/>
      <c r="LJY642" s="41"/>
      <c r="LJZ642" s="41"/>
      <c r="LKA642" s="41"/>
      <c r="LKB642" s="41"/>
      <c r="LKC642" s="41"/>
      <c r="LKD642" s="41"/>
      <c r="LKE642" s="41"/>
      <c r="LKF642" s="41"/>
      <c r="LKG642" s="41"/>
      <c r="LKH642" s="41"/>
      <c r="LKI642" s="41"/>
      <c r="LKJ642" s="41"/>
      <c r="LKK642" s="41"/>
      <c r="LKL642" s="41"/>
      <c r="LKM642" s="41"/>
      <c r="LKN642" s="41"/>
      <c r="LKO642" s="41"/>
      <c r="LKP642" s="41"/>
      <c r="LKQ642" s="41"/>
      <c r="LKR642" s="41"/>
      <c r="LKS642" s="41"/>
      <c r="LKT642" s="41"/>
      <c r="LKU642" s="41"/>
      <c r="LKV642" s="41"/>
      <c r="LKW642" s="41"/>
      <c r="LKX642" s="41"/>
      <c r="LKY642" s="41"/>
      <c r="LKZ642" s="41"/>
      <c r="LLA642" s="41"/>
      <c r="LLB642" s="41"/>
      <c r="LLC642" s="41"/>
      <c r="LLD642" s="41"/>
      <c r="LLE642" s="41"/>
      <c r="LLF642" s="41"/>
      <c r="LLG642" s="41"/>
      <c r="LLH642" s="41"/>
      <c r="LLI642" s="41"/>
      <c r="LLJ642" s="41"/>
      <c r="LLK642" s="41"/>
      <c r="LLL642" s="41"/>
      <c r="LLM642" s="41"/>
      <c r="LLN642" s="41"/>
      <c r="LLO642" s="41"/>
      <c r="LLP642" s="41"/>
      <c r="LLQ642" s="41"/>
      <c r="LLR642" s="41"/>
      <c r="LLS642" s="41"/>
      <c r="LLT642" s="41"/>
      <c r="LLU642" s="41"/>
      <c r="LLV642" s="41"/>
      <c r="LLW642" s="41"/>
      <c r="LLX642" s="41"/>
      <c r="LLY642" s="41"/>
      <c r="LLZ642" s="41"/>
      <c r="LMA642" s="41"/>
      <c r="LMB642" s="41"/>
      <c r="LMC642" s="41"/>
      <c r="LMD642" s="41"/>
      <c r="LME642" s="41"/>
      <c r="LMF642" s="41"/>
      <c r="LMG642" s="41"/>
      <c r="LMH642" s="41"/>
      <c r="LMI642" s="41"/>
      <c r="LMJ642" s="41"/>
      <c r="LMK642" s="41"/>
      <c r="LML642" s="41"/>
      <c r="LMM642" s="41"/>
      <c r="LMN642" s="41"/>
      <c r="LMO642" s="41"/>
      <c r="LMP642" s="41"/>
      <c r="LMQ642" s="41"/>
      <c r="LMR642" s="41"/>
      <c r="LMS642" s="41"/>
      <c r="LMT642" s="41"/>
      <c r="LMU642" s="41"/>
      <c r="LMV642" s="41"/>
      <c r="LMW642" s="41"/>
      <c r="LMX642" s="41"/>
      <c r="LMY642" s="41"/>
      <c r="LMZ642" s="41"/>
      <c r="LNA642" s="41"/>
      <c r="LNB642" s="41"/>
      <c r="LNC642" s="41"/>
      <c r="LND642" s="41"/>
      <c r="LNE642" s="41"/>
      <c r="LNF642" s="41"/>
      <c r="LNG642" s="41"/>
      <c r="LNH642" s="41"/>
      <c r="LNI642" s="41"/>
      <c r="LNJ642" s="41"/>
      <c r="LNK642" s="41"/>
      <c r="LNL642" s="41"/>
      <c r="LNM642" s="41"/>
      <c r="LNN642" s="41"/>
      <c r="LNO642" s="41"/>
      <c r="LNP642" s="41"/>
      <c r="LNQ642" s="41"/>
      <c r="LNR642" s="41"/>
      <c r="LNS642" s="41"/>
      <c r="LNT642" s="41"/>
      <c r="LNU642" s="41"/>
      <c r="LNV642" s="41"/>
      <c r="LNW642" s="41"/>
      <c r="LNX642" s="41"/>
      <c r="LNY642" s="41"/>
      <c r="LNZ642" s="41"/>
      <c r="LOA642" s="41"/>
      <c r="LOB642" s="41"/>
      <c r="LOC642" s="41"/>
      <c r="LOD642" s="41"/>
      <c r="LOE642" s="41"/>
      <c r="LOF642" s="41"/>
      <c r="LOG642" s="41"/>
      <c r="LOH642" s="41"/>
      <c r="LOI642" s="41"/>
      <c r="LOJ642" s="41"/>
      <c r="LOK642" s="41"/>
      <c r="LOL642" s="41"/>
      <c r="LOM642" s="41"/>
      <c r="LON642" s="41"/>
      <c r="LOO642" s="41"/>
      <c r="LOP642" s="41"/>
      <c r="LOQ642" s="41"/>
      <c r="LOR642" s="41"/>
      <c r="LOS642" s="41"/>
      <c r="LOT642" s="41"/>
      <c r="LOU642" s="41"/>
      <c r="LOV642" s="41"/>
      <c r="LOW642" s="41"/>
      <c r="LOX642" s="41"/>
      <c r="LOY642" s="41"/>
      <c r="LOZ642" s="41"/>
      <c r="LPA642" s="41"/>
      <c r="LPB642" s="41"/>
      <c r="LPC642" s="41"/>
      <c r="LPD642" s="41"/>
      <c r="LPE642" s="41"/>
      <c r="LPF642" s="41"/>
      <c r="LPG642" s="41"/>
      <c r="LPH642" s="41"/>
      <c r="LPI642" s="41"/>
      <c r="LPJ642" s="41"/>
      <c r="LPK642" s="41"/>
      <c r="LPL642" s="41"/>
      <c r="LPM642" s="41"/>
      <c r="LPN642" s="41"/>
      <c r="LPO642" s="41"/>
      <c r="LPP642" s="41"/>
      <c r="LPQ642" s="41"/>
      <c r="LPR642" s="41"/>
      <c r="LPS642" s="41"/>
      <c r="LPT642" s="41"/>
      <c r="LPU642" s="41"/>
      <c r="LPV642" s="41"/>
      <c r="LPW642" s="41"/>
      <c r="LPX642" s="41"/>
      <c r="LPY642" s="41"/>
      <c r="LPZ642" s="41"/>
      <c r="LQA642" s="41"/>
      <c r="LQB642" s="41"/>
      <c r="LQC642" s="41"/>
      <c r="LQD642" s="41"/>
      <c r="LQE642" s="41"/>
      <c r="LQF642" s="41"/>
      <c r="LQG642" s="41"/>
      <c r="LQH642" s="41"/>
      <c r="LQI642" s="41"/>
      <c r="LQJ642" s="41"/>
      <c r="LQK642" s="41"/>
      <c r="LQL642" s="41"/>
      <c r="LQM642" s="41"/>
      <c r="LQN642" s="41"/>
      <c r="LQO642" s="41"/>
      <c r="LQP642" s="41"/>
      <c r="LQQ642" s="41"/>
      <c r="LQR642" s="41"/>
      <c r="LQS642" s="41"/>
      <c r="LQT642" s="41"/>
      <c r="LQU642" s="41"/>
      <c r="LQV642" s="41"/>
      <c r="LQW642" s="41"/>
      <c r="LQX642" s="41"/>
      <c r="LQY642" s="41"/>
      <c r="LQZ642" s="41"/>
      <c r="LRA642" s="41"/>
      <c r="LRB642" s="41"/>
      <c r="LRC642" s="41"/>
      <c r="LRD642" s="41"/>
      <c r="LRE642" s="41"/>
      <c r="LRF642" s="41"/>
      <c r="LRG642" s="41"/>
      <c r="LRH642" s="41"/>
      <c r="LRI642" s="41"/>
      <c r="LRJ642" s="41"/>
      <c r="LRK642" s="41"/>
      <c r="LRL642" s="41"/>
      <c r="LRM642" s="41"/>
      <c r="LRN642" s="41"/>
      <c r="LRO642" s="41"/>
      <c r="LRP642" s="41"/>
      <c r="LRQ642" s="41"/>
      <c r="LRR642" s="41"/>
      <c r="LRS642" s="41"/>
      <c r="LRT642" s="41"/>
      <c r="LRU642" s="41"/>
      <c r="LRV642" s="41"/>
      <c r="LRW642" s="41"/>
      <c r="LRX642" s="41"/>
      <c r="LRY642" s="41"/>
      <c r="LRZ642" s="41"/>
      <c r="LSA642" s="41"/>
      <c r="LSB642" s="41"/>
      <c r="LSC642" s="41"/>
      <c r="LSD642" s="41"/>
      <c r="LSE642" s="41"/>
      <c r="LSF642" s="41"/>
      <c r="LSG642" s="41"/>
      <c r="LSH642" s="41"/>
      <c r="LSI642" s="41"/>
      <c r="LSJ642" s="41"/>
      <c r="LSK642" s="41"/>
      <c r="LSL642" s="41"/>
      <c r="LSM642" s="41"/>
      <c r="LSN642" s="41"/>
      <c r="LSO642" s="41"/>
      <c r="LSP642" s="41"/>
      <c r="LSQ642" s="41"/>
      <c r="LSR642" s="41"/>
      <c r="LSS642" s="41"/>
      <c r="LST642" s="41"/>
      <c r="LSU642" s="41"/>
      <c r="LSV642" s="41"/>
      <c r="LSW642" s="41"/>
      <c r="LSX642" s="41"/>
      <c r="LSY642" s="41"/>
      <c r="LSZ642" s="41"/>
      <c r="LTA642" s="41"/>
      <c r="LTB642" s="41"/>
      <c r="LTC642" s="41"/>
      <c r="LTD642" s="41"/>
      <c r="LTE642" s="41"/>
      <c r="LTF642" s="41"/>
      <c r="LTG642" s="41"/>
      <c r="LTH642" s="41"/>
      <c r="LTI642" s="41"/>
      <c r="LTJ642" s="41"/>
      <c r="LTK642" s="41"/>
      <c r="LTL642" s="41"/>
      <c r="LTM642" s="41"/>
      <c r="LTN642" s="41"/>
      <c r="LTO642" s="41"/>
      <c r="LTP642" s="41"/>
      <c r="LTQ642" s="41"/>
      <c r="LTR642" s="41"/>
      <c r="LTS642" s="41"/>
      <c r="LTT642" s="41"/>
      <c r="LTU642" s="41"/>
      <c r="LTV642" s="41"/>
      <c r="LTW642" s="41"/>
      <c r="LTX642" s="41"/>
      <c r="LTY642" s="41"/>
      <c r="LTZ642" s="41"/>
      <c r="LUA642" s="41"/>
      <c r="LUB642" s="41"/>
      <c r="LUC642" s="41"/>
      <c r="LUD642" s="41"/>
      <c r="LUE642" s="41"/>
      <c r="LUF642" s="41"/>
      <c r="LUG642" s="41"/>
      <c r="LUH642" s="41"/>
      <c r="LUI642" s="41"/>
      <c r="LUJ642" s="41"/>
      <c r="LUK642" s="41"/>
      <c r="LUL642" s="41"/>
      <c r="LUM642" s="41"/>
      <c r="LUN642" s="41"/>
      <c r="LUO642" s="41"/>
      <c r="LUP642" s="41"/>
      <c r="LUQ642" s="41"/>
      <c r="LUR642" s="41"/>
      <c r="LUS642" s="41"/>
      <c r="LUT642" s="41"/>
      <c r="LUU642" s="41"/>
      <c r="LUV642" s="41"/>
      <c r="LUW642" s="41"/>
      <c r="LUX642" s="41"/>
      <c r="LUY642" s="41"/>
      <c r="LUZ642" s="41"/>
      <c r="LVA642" s="41"/>
      <c r="LVB642" s="41"/>
      <c r="LVC642" s="41"/>
      <c r="LVD642" s="41"/>
      <c r="LVE642" s="41"/>
      <c r="LVF642" s="41"/>
      <c r="LVG642" s="41"/>
      <c r="LVH642" s="41"/>
      <c r="LVI642" s="41"/>
      <c r="LVJ642" s="41"/>
      <c r="LVK642" s="41"/>
      <c r="LVL642" s="41"/>
      <c r="LVM642" s="41"/>
      <c r="LVN642" s="41"/>
      <c r="LVO642" s="41"/>
      <c r="LVP642" s="41"/>
      <c r="LVQ642" s="41"/>
      <c r="LVR642" s="41"/>
      <c r="LVS642" s="41"/>
      <c r="LVT642" s="41"/>
      <c r="LVU642" s="41"/>
      <c r="LVV642" s="41"/>
      <c r="LVW642" s="41"/>
      <c r="LVX642" s="41"/>
      <c r="LVY642" s="41"/>
      <c r="LVZ642" s="41"/>
      <c r="LWA642" s="41"/>
      <c r="LWB642" s="41"/>
      <c r="LWC642" s="41"/>
      <c r="LWD642" s="41"/>
      <c r="LWE642" s="41"/>
      <c r="LWF642" s="41"/>
      <c r="LWG642" s="41"/>
      <c r="LWH642" s="41"/>
      <c r="LWI642" s="41"/>
      <c r="LWJ642" s="41"/>
      <c r="LWK642" s="41"/>
      <c r="LWL642" s="41"/>
      <c r="LWM642" s="41"/>
      <c r="LWN642" s="41"/>
      <c r="LWO642" s="41"/>
      <c r="LWP642" s="41"/>
      <c r="LWQ642" s="41"/>
      <c r="LWR642" s="41"/>
      <c r="LWS642" s="41"/>
      <c r="LWT642" s="41"/>
      <c r="LWU642" s="41"/>
      <c r="LWV642" s="41"/>
      <c r="LWW642" s="41"/>
      <c r="LWX642" s="41"/>
      <c r="LWY642" s="41"/>
      <c r="LWZ642" s="41"/>
      <c r="LXA642" s="41"/>
      <c r="LXB642" s="41"/>
      <c r="LXC642" s="41"/>
      <c r="LXD642" s="41"/>
      <c r="LXE642" s="41"/>
      <c r="LXF642" s="41"/>
      <c r="LXG642" s="41"/>
      <c r="LXH642" s="41"/>
      <c r="LXI642" s="41"/>
      <c r="LXJ642" s="41"/>
      <c r="LXK642" s="41"/>
      <c r="LXL642" s="41"/>
      <c r="LXM642" s="41"/>
      <c r="LXN642" s="41"/>
      <c r="LXO642" s="41"/>
      <c r="LXP642" s="41"/>
      <c r="LXQ642" s="41"/>
      <c r="LXR642" s="41"/>
      <c r="LXS642" s="41"/>
      <c r="LXT642" s="41"/>
      <c r="LXU642" s="41"/>
      <c r="LXV642" s="41"/>
      <c r="LXW642" s="41"/>
      <c r="LXX642" s="41"/>
      <c r="LXY642" s="41"/>
      <c r="LXZ642" s="41"/>
      <c r="LYA642" s="41"/>
      <c r="LYB642" s="41"/>
      <c r="LYC642" s="41"/>
      <c r="LYD642" s="41"/>
      <c r="LYE642" s="41"/>
      <c r="LYF642" s="41"/>
      <c r="LYG642" s="41"/>
      <c r="LYH642" s="41"/>
      <c r="LYI642" s="41"/>
      <c r="LYJ642" s="41"/>
      <c r="LYK642" s="41"/>
      <c r="LYL642" s="41"/>
      <c r="LYM642" s="41"/>
      <c r="LYN642" s="41"/>
      <c r="LYO642" s="41"/>
      <c r="LYP642" s="41"/>
      <c r="LYQ642" s="41"/>
      <c r="LYR642" s="41"/>
      <c r="LYS642" s="41"/>
      <c r="LYT642" s="41"/>
      <c r="LYU642" s="41"/>
      <c r="LYV642" s="41"/>
      <c r="LYW642" s="41"/>
      <c r="LYX642" s="41"/>
      <c r="LYY642" s="41"/>
      <c r="LYZ642" s="41"/>
      <c r="LZA642" s="41"/>
      <c r="LZB642" s="41"/>
      <c r="LZC642" s="41"/>
      <c r="LZD642" s="41"/>
      <c r="LZE642" s="41"/>
      <c r="LZF642" s="41"/>
      <c r="LZG642" s="41"/>
      <c r="LZH642" s="41"/>
      <c r="LZI642" s="41"/>
      <c r="LZJ642" s="41"/>
      <c r="LZK642" s="41"/>
      <c r="LZL642" s="41"/>
      <c r="LZM642" s="41"/>
      <c r="LZN642" s="41"/>
      <c r="LZO642" s="41"/>
      <c r="LZP642" s="41"/>
      <c r="LZQ642" s="41"/>
      <c r="LZR642" s="41"/>
      <c r="LZS642" s="41"/>
      <c r="LZT642" s="41"/>
      <c r="LZU642" s="41"/>
      <c r="LZV642" s="41"/>
      <c r="LZW642" s="41"/>
      <c r="LZX642" s="41"/>
      <c r="LZY642" s="41"/>
      <c r="LZZ642" s="41"/>
      <c r="MAA642" s="41"/>
      <c r="MAB642" s="41"/>
      <c r="MAC642" s="41"/>
      <c r="MAD642" s="41"/>
      <c r="MAE642" s="41"/>
      <c r="MAF642" s="41"/>
      <c r="MAG642" s="41"/>
      <c r="MAH642" s="41"/>
      <c r="MAI642" s="41"/>
      <c r="MAJ642" s="41"/>
      <c r="MAK642" s="41"/>
      <c r="MAL642" s="41"/>
      <c r="MAM642" s="41"/>
      <c r="MAN642" s="41"/>
      <c r="MAO642" s="41"/>
      <c r="MAP642" s="41"/>
      <c r="MAQ642" s="41"/>
      <c r="MAR642" s="41"/>
      <c r="MAS642" s="41"/>
      <c r="MAT642" s="41"/>
      <c r="MAU642" s="41"/>
      <c r="MAV642" s="41"/>
      <c r="MAW642" s="41"/>
      <c r="MAX642" s="41"/>
      <c r="MAY642" s="41"/>
      <c r="MAZ642" s="41"/>
      <c r="MBA642" s="41"/>
      <c r="MBB642" s="41"/>
      <c r="MBC642" s="41"/>
      <c r="MBD642" s="41"/>
      <c r="MBE642" s="41"/>
      <c r="MBF642" s="41"/>
      <c r="MBG642" s="41"/>
      <c r="MBH642" s="41"/>
      <c r="MBI642" s="41"/>
      <c r="MBJ642" s="41"/>
      <c r="MBK642" s="41"/>
      <c r="MBL642" s="41"/>
      <c r="MBM642" s="41"/>
      <c r="MBN642" s="41"/>
      <c r="MBO642" s="41"/>
      <c r="MBP642" s="41"/>
      <c r="MBQ642" s="41"/>
      <c r="MBR642" s="41"/>
      <c r="MBS642" s="41"/>
      <c r="MBT642" s="41"/>
      <c r="MBU642" s="41"/>
      <c r="MBV642" s="41"/>
      <c r="MBW642" s="41"/>
      <c r="MBX642" s="41"/>
      <c r="MBY642" s="41"/>
      <c r="MBZ642" s="41"/>
      <c r="MCA642" s="41"/>
      <c r="MCB642" s="41"/>
      <c r="MCC642" s="41"/>
      <c r="MCD642" s="41"/>
      <c r="MCE642" s="41"/>
      <c r="MCF642" s="41"/>
      <c r="MCG642" s="41"/>
      <c r="MCH642" s="41"/>
      <c r="MCI642" s="41"/>
      <c r="MCJ642" s="41"/>
      <c r="MCK642" s="41"/>
      <c r="MCL642" s="41"/>
      <c r="MCM642" s="41"/>
      <c r="MCN642" s="41"/>
      <c r="MCO642" s="41"/>
      <c r="MCP642" s="41"/>
      <c r="MCQ642" s="41"/>
      <c r="MCR642" s="41"/>
      <c r="MCS642" s="41"/>
      <c r="MCT642" s="41"/>
      <c r="MCU642" s="41"/>
      <c r="MCV642" s="41"/>
      <c r="MCW642" s="41"/>
      <c r="MCX642" s="41"/>
      <c r="MCY642" s="41"/>
      <c r="MCZ642" s="41"/>
      <c r="MDA642" s="41"/>
      <c r="MDB642" s="41"/>
      <c r="MDC642" s="41"/>
      <c r="MDD642" s="41"/>
      <c r="MDE642" s="41"/>
      <c r="MDF642" s="41"/>
      <c r="MDG642" s="41"/>
      <c r="MDH642" s="41"/>
      <c r="MDI642" s="41"/>
      <c r="MDJ642" s="41"/>
      <c r="MDK642" s="41"/>
      <c r="MDL642" s="41"/>
      <c r="MDM642" s="41"/>
      <c r="MDN642" s="41"/>
      <c r="MDO642" s="41"/>
      <c r="MDP642" s="41"/>
      <c r="MDQ642" s="41"/>
      <c r="MDR642" s="41"/>
      <c r="MDS642" s="41"/>
      <c r="MDT642" s="41"/>
      <c r="MDU642" s="41"/>
      <c r="MDV642" s="41"/>
      <c r="MDW642" s="41"/>
      <c r="MDX642" s="41"/>
      <c r="MDY642" s="41"/>
      <c r="MDZ642" s="41"/>
      <c r="MEA642" s="41"/>
      <c r="MEB642" s="41"/>
      <c r="MEC642" s="41"/>
      <c r="MED642" s="41"/>
      <c r="MEE642" s="41"/>
      <c r="MEF642" s="41"/>
      <c r="MEG642" s="41"/>
      <c r="MEH642" s="41"/>
      <c r="MEI642" s="41"/>
      <c r="MEJ642" s="41"/>
      <c r="MEK642" s="41"/>
      <c r="MEL642" s="41"/>
      <c r="MEM642" s="41"/>
      <c r="MEN642" s="41"/>
      <c r="MEO642" s="41"/>
      <c r="MEP642" s="41"/>
      <c r="MEQ642" s="41"/>
      <c r="MER642" s="41"/>
      <c r="MES642" s="41"/>
      <c r="MET642" s="41"/>
      <c r="MEU642" s="41"/>
      <c r="MEV642" s="41"/>
      <c r="MEW642" s="41"/>
      <c r="MEX642" s="41"/>
      <c r="MEY642" s="41"/>
      <c r="MEZ642" s="41"/>
      <c r="MFA642" s="41"/>
      <c r="MFB642" s="41"/>
      <c r="MFC642" s="41"/>
      <c r="MFD642" s="41"/>
      <c r="MFE642" s="41"/>
      <c r="MFF642" s="41"/>
      <c r="MFG642" s="41"/>
      <c r="MFH642" s="41"/>
      <c r="MFI642" s="41"/>
      <c r="MFJ642" s="41"/>
      <c r="MFK642" s="41"/>
      <c r="MFL642" s="41"/>
      <c r="MFM642" s="41"/>
      <c r="MFN642" s="41"/>
      <c r="MFO642" s="41"/>
      <c r="MFP642" s="41"/>
      <c r="MFQ642" s="41"/>
      <c r="MFR642" s="41"/>
      <c r="MFS642" s="41"/>
      <c r="MFT642" s="41"/>
      <c r="MFU642" s="41"/>
      <c r="MFV642" s="41"/>
      <c r="MFW642" s="41"/>
      <c r="MFX642" s="41"/>
      <c r="MFY642" s="41"/>
      <c r="MFZ642" s="41"/>
      <c r="MGA642" s="41"/>
      <c r="MGB642" s="41"/>
      <c r="MGC642" s="41"/>
      <c r="MGD642" s="41"/>
      <c r="MGE642" s="41"/>
      <c r="MGF642" s="41"/>
      <c r="MGG642" s="41"/>
      <c r="MGH642" s="41"/>
      <c r="MGI642" s="41"/>
      <c r="MGJ642" s="41"/>
      <c r="MGK642" s="41"/>
      <c r="MGL642" s="41"/>
      <c r="MGM642" s="41"/>
      <c r="MGN642" s="41"/>
      <c r="MGO642" s="41"/>
      <c r="MGP642" s="41"/>
      <c r="MGQ642" s="41"/>
      <c r="MGR642" s="41"/>
      <c r="MGS642" s="41"/>
      <c r="MGT642" s="41"/>
      <c r="MGU642" s="41"/>
      <c r="MGV642" s="41"/>
      <c r="MGW642" s="41"/>
      <c r="MGX642" s="41"/>
      <c r="MGY642" s="41"/>
      <c r="MGZ642" s="41"/>
      <c r="MHA642" s="41"/>
      <c r="MHB642" s="41"/>
      <c r="MHC642" s="41"/>
      <c r="MHD642" s="41"/>
      <c r="MHE642" s="41"/>
      <c r="MHF642" s="41"/>
      <c r="MHG642" s="41"/>
      <c r="MHH642" s="41"/>
      <c r="MHI642" s="41"/>
      <c r="MHJ642" s="41"/>
      <c r="MHK642" s="41"/>
      <c r="MHL642" s="41"/>
      <c r="MHM642" s="41"/>
      <c r="MHN642" s="41"/>
      <c r="MHO642" s="41"/>
      <c r="MHP642" s="41"/>
      <c r="MHQ642" s="41"/>
      <c r="MHR642" s="41"/>
      <c r="MHS642" s="41"/>
      <c r="MHT642" s="41"/>
      <c r="MHU642" s="41"/>
      <c r="MHV642" s="41"/>
      <c r="MHW642" s="41"/>
      <c r="MHX642" s="41"/>
      <c r="MHY642" s="41"/>
      <c r="MHZ642" s="41"/>
      <c r="MIA642" s="41"/>
      <c r="MIB642" s="41"/>
      <c r="MIC642" s="41"/>
      <c r="MID642" s="41"/>
      <c r="MIE642" s="41"/>
      <c r="MIF642" s="41"/>
      <c r="MIG642" s="41"/>
      <c r="MIH642" s="41"/>
      <c r="MII642" s="41"/>
      <c r="MIJ642" s="41"/>
      <c r="MIK642" s="41"/>
      <c r="MIL642" s="41"/>
      <c r="MIM642" s="41"/>
      <c r="MIN642" s="41"/>
      <c r="MIO642" s="41"/>
      <c r="MIP642" s="41"/>
      <c r="MIQ642" s="41"/>
      <c r="MIR642" s="41"/>
      <c r="MIS642" s="41"/>
      <c r="MIT642" s="41"/>
      <c r="MIU642" s="41"/>
      <c r="MIV642" s="41"/>
      <c r="MIW642" s="41"/>
      <c r="MIX642" s="41"/>
      <c r="MIY642" s="41"/>
      <c r="MIZ642" s="41"/>
      <c r="MJA642" s="41"/>
      <c r="MJB642" s="41"/>
      <c r="MJC642" s="41"/>
      <c r="MJD642" s="41"/>
      <c r="MJE642" s="41"/>
      <c r="MJF642" s="41"/>
      <c r="MJG642" s="41"/>
      <c r="MJH642" s="41"/>
      <c r="MJI642" s="41"/>
      <c r="MJJ642" s="41"/>
      <c r="MJK642" s="41"/>
      <c r="MJL642" s="41"/>
      <c r="MJM642" s="41"/>
      <c r="MJN642" s="41"/>
      <c r="MJO642" s="41"/>
      <c r="MJP642" s="41"/>
      <c r="MJQ642" s="41"/>
      <c r="MJR642" s="41"/>
      <c r="MJS642" s="41"/>
      <c r="MJT642" s="41"/>
      <c r="MJU642" s="41"/>
      <c r="MJV642" s="41"/>
      <c r="MJW642" s="41"/>
      <c r="MJX642" s="41"/>
      <c r="MJY642" s="41"/>
      <c r="MJZ642" s="41"/>
      <c r="MKA642" s="41"/>
      <c r="MKB642" s="41"/>
      <c r="MKC642" s="41"/>
      <c r="MKD642" s="41"/>
      <c r="MKE642" s="41"/>
      <c r="MKF642" s="41"/>
      <c r="MKG642" s="41"/>
      <c r="MKH642" s="41"/>
      <c r="MKI642" s="41"/>
      <c r="MKJ642" s="41"/>
      <c r="MKK642" s="41"/>
      <c r="MKL642" s="41"/>
      <c r="MKM642" s="41"/>
      <c r="MKN642" s="41"/>
      <c r="MKO642" s="41"/>
      <c r="MKP642" s="41"/>
      <c r="MKQ642" s="41"/>
      <c r="MKR642" s="41"/>
      <c r="MKS642" s="41"/>
      <c r="MKT642" s="41"/>
      <c r="MKU642" s="41"/>
      <c r="MKV642" s="41"/>
      <c r="MKW642" s="41"/>
      <c r="MKX642" s="41"/>
      <c r="MKY642" s="41"/>
      <c r="MKZ642" s="41"/>
      <c r="MLA642" s="41"/>
      <c r="MLB642" s="41"/>
      <c r="MLC642" s="41"/>
      <c r="MLD642" s="41"/>
      <c r="MLE642" s="41"/>
      <c r="MLF642" s="41"/>
      <c r="MLG642" s="41"/>
      <c r="MLH642" s="41"/>
      <c r="MLI642" s="41"/>
      <c r="MLJ642" s="41"/>
      <c r="MLK642" s="41"/>
      <c r="MLL642" s="41"/>
      <c r="MLM642" s="41"/>
      <c r="MLN642" s="41"/>
      <c r="MLO642" s="41"/>
      <c r="MLP642" s="41"/>
      <c r="MLQ642" s="41"/>
      <c r="MLR642" s="41"/>
      <c r="MLS642" s="41"/>
      <c r="MLT642" s="41"/>
      <c r="MLU642" s="41"/>
      <c r="MLV642" s="41"/>
      <c r="MLW642" s="41"/>
      <c r="MLX642" s="41"/>
      <c r="MLY642" s="41"/>
      <c r="MLZ642" s="41"/>
      <c r="MMA642" s="41"/>
      <c r="MMB642" s="41"/>
      <c r="MMC642" s="41"/>
      <c r="MMD642" s="41"/>
      <c r="MME642" s="41"/>
      <c r="MMF642" s="41"/>
      <c r="MMG642" s="41"/>
      <c r="MMH642" s="41"/>
      <c r="MMI642" s="41"/>
      <c r="MMJ642" s="41"/>
      <c r="MMK642" s="41"/>
      <c r="MML642" s="41"/>
      <c r="MMM642" s="41"/>
      <c r="MMN642" s="41"/>
      <c r="MMO642" s="41"/>
      <c r="MMP642" s="41"/>
      <c r="MMQ642" s="41"/>
      <c r="MMR642" s="41"/>
      <c r="MMS642" s="41"/>
      <c r="MMT642" s="41"/>
      <c r="MMU642" s="41"/>
      <c r="MMV642" s="41"/>
      <c r="MMW642" s="41"/>
      <c r="MMX642" s="41"/>
      <c r="MMY642" s="41"/>
      <c r="MMZ642" s="41"/>
      <c r="MNA642" s="41"/>
      <c r="MNB642" s="41"/>
      <c r="MNC642" s="41"/>
      <c r="MND642" s="41"/>
      <c r="MNE642" s="41"/>
      <c r="MNF642" s="41"/>
      <c r="MNG642" s="41"/>
      <c r="MNH642" s="41"/>
      <c r="MNI642" s="41"/>
      <c r="MNJ642" s="41"/>
      <c r="MNK642" s="41"/>
      <c r="MNL642" s="41"/>
      <c r="MNM642" s="41"/>
      <c r="MNN642" s="41"/>
      <c r="MNO642" s="41"/>
      <c r="MNP642" s="41"/>
      <c r="MNQ642" s="41"/>
      <c r="MNR642" s="41"/>
      <c r="MNS642" s="41"/>
      <c r="MNT642" s="41"/>
      <c r="MNU642" s="41"/>
      <c r="MNV642" s="41"/>
      <c r="MNW642" s="41"/>
      <c r="MNX642" s="41"/>
      <c r="MNY642" s="41"/>
      <c r="MNZ642" s="41"/>
      <c r="MOA642" s="41"/>
      <c r="MOB642" s="41"/>
      <c r="MOC642" s="41"/>
      <c r="MOD642" s="41"/>
      <c r="MOE642" s="41"/>
      <c r="MOF642" s="41"/>
      <c r="MOG642" s="41"/>
      <c r="MOH642" s="41"/>
      <c r="MOI642" s="41"/>
      <c r="MOJ642" s="41"/>
      <c r="MOK642" s="41"/>
      <c r="MOL642" s="41"/>
      <c r="MOM642" s="41"/>
      <c r="MON642" s="41"/>
      <c r="MOO642" s="41"/>
      <c r="MOP642" s="41"/>
      <c r="MOQ642" s="41"/>
      <c r="MOR642" s="41"/>
      <c r="MOS642" s="41"/>
      <c r="MOT642" s="41"/>
      <c r="MOU642" s="41"/>
      <c r="MOV642" s="41"/>
      <c r="MOW642" s="41"/>
      <c r="MOX642" s="41"/>
      <c r="MOY642" s="41"/>
      <c r="MOZ642" s="41"/>
      <c r="MPA642" s="41"/>
      <c r="MPB642" s="41"/>
      <c r="MPC642" s="41"/>
      <c r="MPD642" s="41"/>
      <c r="MPE642" s="41"/>
      <c r="MPF642" s="41"/>
      <c r="MPG642" s="41"/>
      <c r="MPH642" s="41"/>
      <c r="MPI642" s="41"/>
      <c r="MPJ642" s="41"/>
      <c r="MPK642" s="41"/>
      <c r="MPL642" s="41"/>
      <c r="MPM642" s="41"/>
      <c r="MPN642" s="41"/>
      <c r="MPO642" s="41"/>
      <c r="MPP642" s="41"/>
      <c r="MPQ642" s="41"/>
      <c r="MPR642" s="41"/>
      <c r="MPS642" s="41"/>
      <c r="MPT642" s="41"/>
      <c r="MPU642" s="41"/>
      <c r="MPV642" s="41"/>
      <c r="MPW642" s="41"/>
      <c r="MPX642" s="41"/>
      <c r="MPY642" s="41"/>
      <c r="MPZ642" s="41"/>
      <c r="MQA642" s="41"/>
      <c r="MQB642" s="41"/>
      <c r="MQC642" s="41"/>
      <c r="MQD642" s="41"/>
      <c r="MQE642" s="41"/>
      <c r="MQF642" s="41"/>
      <c r="MQG642" s="41"/>
      <c r="MQH642" s="41"/>
      <c r="MQI642" s="41"/>
      <c r="MQJ642" s="41"/>
      <c r="MQK642" s="41"/>
      <c r="MQL642" s="41"/>
      <c r="MQM642" s="41"/>
      <c r="MQN642" s="41"/>
      <c r="MQO642" s="41"/>
      <c r="MQP642" s="41"/>
      <c r="MQQ642" s="41"/>
      <c r="MQR642" s="41"/>
      <c r="MQS642" s="41"/>
      <c r="MQT642" s="41"/>
      <c r="MQU642" s="41"/>
      <c r="MQV642" s="41"/>
      <c r="MQW642" s="41"/>
      <c r="MQX642" s="41"/>
      <c r="MQY642" s="41"/>
      <c r="MQZ642" s="41"/>
      <c r="MRA642" s="41"/>
      <c r="MRB642" s="41"/>
      <c r="MRC642" s="41"/>
      <c r="MRD642" s="41"/>
      <c r="MRE642" s="41"/>
      <c r="MRF642" s="41"/>
      <c r="MRG642" s="41"/>
      <c r="MRH642" s="41"/>
      <c r="MRI642" s="41"/>
      <c r="MRJ642" s="41"/>
      <c r="MRK642" s="41"/>
      <c r="MRL642" s="41"/>
      <c r="MRM642" s="41"/>
      <c r="MRN642" s="41"/>
      <c r="MRO642" s="41"/>
      <c r="MRP642" s="41"/>
      <c r="MRQ642" s="41"/>
      <c r="MRR642" s="41"/>
      <c r="MRS642" s="41"/>
      <c r="MRT642" s="41"/>
      <c r="MRU642" s="41"/>
      <c r="MRV642" s="41"/>
      <c r="MRW642" s="41"/>
      <c r="MRX642" s="41"/>
      <c r="MRY642" s="41"/>
      <c r="MRZ642" s="41"/>
      <c r="MSA642" s="41"/>
      <c r="MSB642" s="41"/>
      <c r="MSC642" s="41"/>
      <c r="MSD642" s="41"/>
      <c r="MSE642" s="41"/>
      <c r="MSF642" s="41"/>
      <c r="MSG642" s="41"/>
      <c r="MSH642" s="41"/>
      <c r="MSI642" s="41"/>
      <c r="MSJ642" s="41"/>
      <c r="MSK642" s="41"/>
      <c r="MSL642" s="41"/>
      <c r="MSM642" s="41"/>
      <c r="MSN642" s="41"/>
      <c r="MSO642" s="41"/>
      <c r="MSP642" s="41"/>
      <c r="MSQ642" s="41"/>
      <c r="MSR642" s="41"/>
      <c r="MSS642" s="41"/>
      <c r="MST642" s="41"/>
      <c r="MSU642" s="41"/>
      <c r="MSV642" s="41"/>
      <c r="MSW642" s="41"/>
      <c r="MSX642" s="41"/>
      <c r="MSY642" s="41"/>
      <c r="MSZ642" s="41"/>
      <c r="MTA642" s="41"/>
      <c r="MTB642" s="41"/>
      <c r="MTC642" s="41"/>
      <c r="MTD642" s="41"/>
      <c r="MTE642" s="41"/>
      <c r="MTF642" s="41"/>
      <c r="MTG642" s="41"/>
      <c r="MTH642" s="41"/>
      <c r="MTI642" s="41"/>
      <c r="MTJ642" s="41"/>
      <c r="MTK642" s="41"/>
      <c r="MTL642" s="41"/>
      <c r="MTM642" s="41"/>
      <c r="MTN642" s="41"/>
      <c r="MTO642" s="41"/>
      <c r="MTP642" s="41"/>
      <c r="MTQ642" s="41"/>
      <c r="MTR642" s="41"/>
      <c r="MTS642" s="41"/>
      <c r="MTT642" s="41"/>
      <c r="MTU642" s="41"/>
      <c r="MTV642" s="41"/>
      <c r="MTW642" s="41"/>
      <c r="MTX642" s="41"/>
      <c r="MTY642" s="41"/>
      <c r="MTZ642" s="41"/>
      <c r="MUA642" s="41"/>
      <c r="MUB642" s="41"/>
      <c r="MUC642" s="41"/>
      <c r="MUD642" s="41"/>
      <c r="MUE642" s="41"/>
      <c r="MUF642" s="41"/>
      <c r="MUG642" s="41"/>
      <c r="MUH642" s="41"/>
      <c r="MUI642" s="41"/>
      <c r="MUJ642" s="41"/>
      <c r="MUK642" s="41"/>
      <c r="MUL642" s="41"/>
      <c r="MUM642" s="41"/>
      <c r="MUN642" s="41"/>
      <c r="MUO642" s="41"/>
      <c r="MUP642" s="41"/>
      <c r="MUQ642" s="41"/>
      <c r="MUR642" s="41"/>
      <c r="MUS642" s="41"/>
      <c r="MUT642" s="41"/>
      <c r="MUU642" s="41"/>
      <c r="MUV642" s="41"/>
      <c r="MUW642" s="41"/>
      <c r="MUX642" s="41"/>
      <c r="MUY642" s="41"/>
      <c r="MUZ642" s="41"/>
      <c r="MVA642" s="41"/>
      <c r="MVB642" s="41"/>
      <c r="MVC642" s="41"/>
      <c r="MVD642" s="41"/>
      <c r="MVE642" s="41"/>
      <c r="MVF642" s="41"/>
      <c r="MVG642" s="41"/>
      <c r="MVH642" s="41"/>
      <c r="MVI642" s="41"/>
      <c r="MVJ642" s="41"/>
      <c r="MVK642" s="41"/>
      <c r="MVL642" s="41"/>
      <c r="MVM642" s="41"/>
      <c r="MVN642" s="41"/>
      <c r="MVO642" s="41"/>
      <c r="MVP642" s="41"/>
      <c r="MVQ642" s="41"/>
      <c r="MVR642" s="41"/>
      <c r="MVS642" s="41"/>
      <c r="MVT642" s="41"/>
      <c r="MVU642" s="41"/>
      <c r="MVV642" s="41"/>
      <c r="MVW642" s="41"/>
      <c r="MVX642" s="41"/>
      <c r="MVY642" s="41"/>
      <c r="MVZ642" s="41"/>
      <c r="MWA642" s="41"/>
      <c r="MWB642" s="41"/>
      <c r="MWC642" s="41"/>
      <c r="MWD642" s="41"/>
      <c r="MWE642" s="41"/>
      <c r="MWF642" s="41"/>
      <c r="MWG642" s="41"/>
      <c r="MWH642" s="41"/>
      <c r="MWI642" s="41"/>
      <c r="MWJ642" s="41"/>
      <c r="MWK642" s="41"/>
      <c r="MWL642" s="41"/>
      <c r="MWM642" s="41"/>
      <c r="MWN642" s="41"/>
      <c r="MWO642" s="41"/>
      <c r="MWP642" s="41"/>
      <c r="MWQ642" s="41"/>
      <c r="MWR642" s="41"/>
      <c r="MWS642" s="41"/>
      <c r="MWT642" s="41"/>
      <c r="MWU642" s="41"/>
      <c r="MWV642" s="41"/>
      <c r="MWW642" s="41"/>
      <c r="MWX642" s="41"/>
      <c r="MWY642" s="41"/>
      <c r="MWZ642" s="41"/>
      <c r="MXA642" s="41"/>
      <c r="MXB642" s="41"/>
      <c r="MXC642" s="41"/>
      <c r="MXD642" s="41"/>
      <c r="MXE642" s="41"/>
      <c r="MXF642" s="41"/>
      <c r="MXG642" s="41"/>
      <c r="MXH642" s="41"/>
      <c r="MXI642" s="41"/>
      <c r="MXJ642" s="41"/>
      <c r="MXK642" s="41"/>
      <c r="MXL642" s="41"/>
      <c r="MXM642" s="41"/>
      <c r="MXN642" s="41"/>
      <c r="MXO642" s="41"/>
      <c r="MXP642" s="41"/>
      <c r="MXQ642" s="41"/>
      <c r="MXR642" s="41"/>
      <c r="MXS642" s="41"/>
      <c r="MXT642" s="41"/>
      <c r="MXU642" s="41"/>
      <c r="MXV642" s="41"/>
      <c r="MXW642" s="41"/>
      <c r="MXX642" s="41"/>
      <c r="MXY642" s="41"/>
      <c r="MXZ642" s="41"/>
      <c r="MYA642" s="41"/>
      <c r="MYB642" s="41"/>
      <c r="MYC642" s="41"/>
      <c r="MYD642" s="41"/>
      <c r="MYE642" s="41"/>
      <c r="MYF642" s="41"/>
      <c r="MYG642" s="41"/>
      <c r="MYH642" s="41"/>
      <c r="MYI642" s="41"/>
      <c r="MYJ642" s="41"/>
      <c r="MYK642" s="41"/>
      <c r="MYL642" s="41"/>
      <c r="MYM642" s="41"/>
      <c r="MYN642" s="41"/>
      <c r="MYO642" s="41"/>
      <c r="MYP642" s="41"/>
      <c r="MYQ642" s="41"/>
      <c r="MYR642" s="41"/>
      <c r="MYS642" s="41"/>
      <c r="MYT642" s="41"/>
      <c r="MYU642" s="41"/>
      <c r="MYV642" s="41"/>
      <c r="MYW642" s="41"/>
      <c r="MYX642" s="41"/>
      <c r="MYY642" s="41"/>
      <c r="MYZ642" s="41"/>
      <c r="MZA642" s="41"/>
      <c r="MZB642" s="41"/>
      <c r="MZC642" s="41"/>
      <c r="MZD642" s="41"/>
      <c r="MZE642" s="41"/>
      <c r="MZF642" s="41"/>
      <c r="MZG642" s="41"/>
      <c r="MZH642" s="41"/>
      <c r="MZI642" s="41"/>
      <c r="MZJ642" s="41"/>
      <c r="MZK642" s="41"/>
      <c r="MZL642" s="41"/>
      <c r="MZM642" s="41"/>
      <c r="MZN642" s="41"/>
      <c r="MZO642" s="41"/>
      <c r="MZP642" s="41"/>
      <c r="MZQ642" s="41"/>
      <c r="MZR642" s="41"/>
      <c r="MZS642" s="41"/>
      <c r="MZT642" s="41"/>
      <c r="MZU642" s="41"/>
      <c r="MZV642" s="41"/>
      <c r="MZW642" s="41"/>
      <c r="MZX642" s="41"/>
      <c r="MZY642" s="41"/>
      <c r="MZZ642" s="41"/>
      <c r="NAA642" s="41"/>
      <c r="NAB642" s="41"/>
      <c r="NAC642" s="41"/>
      <c r="NAD642" s="41"/>
      <c r="NAE642" s="41"/>
      <c r="NAF642" s="41"/>
      <c r="NAG642" s="41"/>
      <c r="NAH642" s="41"/>
      <c r="NAI642" s="41"/>
      <c r="NAJ642" s="41"/>
      <c r="NAK642" s="41"/>
      <c r="NAL642" s="41"/>
      <c r="NAM642" s="41"/>
      <c r="NAN642" s="41"/>
      <c r="NAO642" s="41"/>
      <c r="NAP642" s="41"/>
      <c r="NAQ642" s="41"/>
      <c r="NAR642" s="41"/>
      <c r="NAS642" s="41"/>
      <c r="NAT642" s="41"/>
      <c r="NAU642" s="41"/>
      <c r="NAV642" s="41"/>
      <c r="NAW642" s="41"/>
      <c r="NAX642" s="41"/>
      <c r="NAY642" s="41"/>
      <c r="NAZ642" s="41"/>
      <c r="NBA642" s="41"/>
      <c r="NBB642" s="41"/>
      <c r="NBC642" s="41"/>
      <c r="NBD642" s="41"/>
      <c r="NBE642" s="41"/>
      <c r="NBF642" s="41"/>
      <c r="NBG642" s="41"/>
      <c r="NBH642" s="41"/>
      <c r="NBI642" s="41"/>
      <c r="NBJ642" s="41"/>
      <c r="NBK642" s="41"/>
      <c r="NBL642" s="41"/>
      <c r="NBM642" s="41"/>
      <c r="NBN642" s="41"/>
      <c r="NBO642" s="41"/>
      <c r="NBP642" s="41"/>
      <c r="NBQ642" s="41"/>
      <c r="NBR642" s="41"/>
      <c r="NBS642" s="41"/>
      <c r="NBT642" s="41"/>
      <c r="NBU642" s="41"/>
      <c r="NBV642" s="41"/>
      <c r="NBW642" s="41"/>
      <c r="NBX642" s="41"/>
      <c r="NBY642" s="41"/>
      <c r="NBZ642" s="41"/>
      <c r="NCA642" s="41"/>
      <c r="NCB642" s="41"/>
      <c r="NCC642" s="41"/>
      <c r="NCD642" s="41"/>
      <c r="NCE642" s="41"/>
      <c r="NCF642" s="41"/>
      <c r="NCG642" s="41"/>
      <c r="NCH642" s="41"/>
      <c r="NCI642" s="41"/>
      <c r="NCJ642" s="41"/>
      <c r="NCK642" s="41"/>
      <c r="NCL642" s="41"/>
      <c r="NCM642" s="41"/>
      <c r="NCN642" s="41"/>
      <c r="NCO642" s="41"/>
      <c r="NCP642" s="41"/>
      <c r="NCQ642" s="41"/>
      <c r="NCR642" s="41"/>
      <c r="NCS642" s="41"/>
      <c r="NCT642" s="41"/>
      <c r="NCU642" s="41"/>
      <c r="NCV642" s="41"/>
      <c r="NCW642" s="41"/>
      <c r="NCX642" s="41"/>
      <c r="NCY642" s="41"/>
      <c r="NCZ642" s="41"/>
      <c r="NDA642" s="41"/>
      <c r="NDB642" s="41"/>
      <c r="NDC642" s="41"/>
      <c r="NDD642" s="41"/>
      <c r="NDE642" s="41"/>
      <c r="NDF642" s="41"/>
      <c r="NDG642" s="41"/>
      <c r="NDH642" s="41"/>
      <c r="NDI642" s="41"/>
      <c r="NDJ642" s="41"/>
      <c r="NDK642" s="41"/>
      <c r="NDL642" s="41"/>
      <c r="NDM642" s="41"/>
      <c r="NDN642" s="41"/>
      <c r="NDO642" s="41"/>
      <c r="NDP642" s="41"/>
      <c r="NDQ642" s="41"/>
      <c r="NDR642" s="41"/>
      <c r="NDS642" s="41"/>
      <c r="NDT642" s="41"/>
      <c r="NDU642" s="41"/>
      <c r="NDV642" s="41"/>
      <c r="NDW642" s="41"/>
      <c r="NDX642" s="41"/>
      <c r="NDY642" s="41"/>
      <c r="NDZ642" s="41"/>
      <c r="NEA642" s="41"/>
      <c r="NEB642" s="41"/>
      <c r="NEC642" s="41"/>
      <c r="NED642" s="41"/>
      <c r="NEE642" s="41"/>
      <c r="NEF642" s="41"/>
      <c r="NEG642" s="41"/>
      <c r="NEH642" s="41"/>
      <c r="NEI642" s="41"/>
      <c r="NEJ642" s="41"/>
      <c r="NEK642" s="41"/>
      <c r="NEL642" s="41"/>
      <c r="NEM642" s="41"/>
      <c r="NEN642" s="41"/>
      <c r="NEO642" s="41"/>
      <c r="NEP642" s="41"/>
      <c r="NEQ642" s="41"/>
      <c r="NER642" s="41"/>
      <c r="NES642" s="41"/>
      <c r="NET642" s="41"/>
      <c r="NEU642" s="41"/>
      <c r="NEV642" s="41"/>
      <c r="NEW642" s="41"/>
      <c r="NEX642" s="41"/>
      <c r="NEY642" s="41"/>
      <c r="NEZ642" s="41"/>
      <c r="NFA642" s="41"/>
      <c r="NFB642" s="41"/>
      <c r="NFC642" s="41"/>
      <c r="NFD642" s="41"/>
      <c r="NFE642" s="41"/>
      <c r="NFF642" s="41"/>
      <c r="NFG642" s="41"/>
      <c r="NFH642" s="41"/>
      <c r="NFI642" s="41"/>
      <c r="NFJ642" s="41"/>
      <c r="NFK642" s="41"/>
      <c r="NFL642" s="41"/>
      <c r="NFM642" s="41"/>
      <c r="NFN642" s="41"/>
      <c r="NFO642" s="41"/>
      <c r="NFP642" s="41"/>
      <c r="NFQ642" s="41"/>
      <c r="NFR642" s="41"/>
      <c r="NFS642" s="41"/>
      <c r="NFT642" s="41"/>
      <c r="NFU642" s="41"/>
      <c r="NFV642" s="41"/>
      <c r="NFW642" s="41"/>
      <c r="NFX642" s="41"/>
      <c r="NFY642" s="41"/>
      <c r="NFZ642" s="41"/>
      <c r="NGA642" s="41"/>
      <c r="NGB642" s="41"/>
      <c r="NGC642" s="41"/>
      <c r="NGD642" s="41"/>
      <c r="NGE642" s="41"/>
      <c r="NGF642" s="41"/>
      <c r="NGG642" s="41"/>
      <c r="NGH642" s="41"/>
      <c r="NGI642" s="41"/>
      <c r="NGJ642" s="41"/>
      <c r="NGK642" s="41"/>
      <c r="NGL642" s="41"/>
      <c r="NGM642" s="41"/>
      <c r="NGN642" s="41"/>
      <c r="NGO642" s="41"/>
      <c r="NGP642" s="41"/>
      <c r="NGQ642" s="41"/>
      <c r="NGR642" s="41"/>
      <c r="NGS642" s="41"/>
      <c r="NGT642" s="41"/>
      <c r="NGU642" s="41"/>
      <c r="NGV642" s="41"/>
      <c r="NGW642" s="41"/>
      <c r="NGX642" s="41"/>
      <c r="NGY642" s="41"/>
      <c r="NGZ642" s="41"/>
      <c r="NHA642" s="41"/>
      <c r="NHB642" s="41"/>
      <c r="NHC642" s="41"/>
      <c r="NHD642" s="41"/>
      <c r="NHE642" s="41"/>
      <c r="NHF642" s="41"/>
      <c r="NHG642" s="41"/>
      <c r="NHH642" s="41"/>
      <c r="NHI642" s="41"/>
      <c r="NHJ642" s="41"/>
      <c r="NHK642" s="41"/>
      <c r="NHL642" s="41"/>
      <c r="NHM642" s="41"/>
      <c r="NHN642" s="41"/>
      <c r="NHO642" s="41"/>
      <c r="NHP642" s="41"/>
      <c r="NHQ642" s="41"/>
      <c r="NHR642" s="41"/>
      <c r="NHS642" s="41"/>
      <c r="NHT642" s="41"/>
      <c r="NHU642" s="41"/>
      <c r="NHV642" s="41"/>
      <c r="NHW642" s="41"/>
      <c r="NHX642" s="41"/>
      <c r="NHY642" s="41"/>
      <c r="NHZ642" s="41"/>
      <c r="NIA642" s="41"/>
      <c r="NIB642" s="41"/>
      <c r="NIC642" s="41"/>
      <c r="NID642" s="41"/>
      <c r="NIE642" s="41"/>
      <c r="NIF642" s="41"/>
      <c r="NIG642" s="41"/>
      <c r="NIH642" s="41"/>
      <c r="NII642" s="41"/>
      <c r="NIJ642" s="41"/>
      <c r="NIK642" s="41"/>
      <c r="NIL642" s="41"/>
      <c r="NIM642" s="41"/>
      <c r="NIN642" s="41"/>
      <c r="NIO642" s="41"/>
      <c r="NIP642" s="41"/>
      <c r="NIQ642" s="41"/>
      <c r="NIR642" s="41"/>
      <c r="NIS642" s="41"/>
      <c r="NIT642" s="41"/>
      <c r="NIU642" s="41"/>
      <c r="NIV642" s="41"/>
      <c r="NIW642" s="41"/>
      <c r="NIX642" s="41"/>
      <c r="NIY642" s="41"/>
      <c r="NIZ642" s="41"/>
      <c r="NJA642" s="41"/>
      <c r="NJB642" s="41"/>
      <c r="NJC642" s="41"/>
      <c r="NJD642" s="41"/>
      <c r="NJE642" s="41"/>
      <c r="NJF642" s="41"/>
      <c r="NJG642" s="41"/>
      <c r="NJH642" s="41"/>
      <c r="NJI642" s="41"/>
      <c r="NJJ642" s="41"/>
      <c r="NJK642" s="41"/>
      <c r="NJL642" s="41"/>
      <c r="NJM642" s="41"/>
      <c r="NJN642" s="41"/>
      <c r="NJO642" s="41"/>
      <c r="NJP642" s="41"/>
      <c r="NJQ642" s="41"/>
      <c r="NJR642" s="41"/>
      <c r="NJS642" s="41"/>
      <c r="NJT642" s="41"/>
      <c r="NJU642" s="41"/>
      <c r="NJV642" s="41"/>
      <c r="NJW642" s="41"/>
      <c r="NJX642" s="41"/>
      <c r="NJY642" s="41"/>
      <c r="NJZ642" s="41"/>
      <c r="NKA642" s="41"/>
      <c r="NKB642" s="41"/>
      <c r="NKC642" s="41"/>
      <c r="NKD642" s="41"/>
      <c r="NKE642" s="41"/>
      <c r="NKF642" s="41"/>
      <c r="NKG642" s="41"/>
      <c r="NKH642" s="41"/>
      <c r="NKI642" s="41"/>
      <c r="NKJ642" s="41"/>
      <c r="NKK642" s="41"/>
      <c r="NKL642" s="41"/>
      <c r="NKM642" s="41"/>
      <c r="NKN642" s="41"/>
      <c r="NKO642" s="41"/>
      <c r="NKP642" s="41"/>
      <c r="NKQ642" s="41"/>
      <c r="NKR642" s="41"/>
      <c r="NKS642" s="41"/>
      <c r="NKT642" s="41"/>
      <c r="NKU642" s="41"/>
      <c r="NKV642" s="41"/>
      <c r="NKW642" s="41"/>
      <c r="NKX642" s="41"/>
      <c r="NKY642" s="41"/>
      <c r="NKZ642" s="41"/>
      <c r="NLA642" s="41"/>
      <c r="NLB642" s="41"/>
      <c r="NLC642" s="41"/>
      <c r="NLD642" s="41"/>
      <c r="NLE642" s="41"/>
      <c r="NLF642" s="41"/>
      <c r="NLG642" s="41"/>
      <c r="NLH642" s="41"/>
      <c r="NLI642" s="41"/>
      <c r="NLJ642" s="41"/>
      <c r="NLK642" s="41"/>
      <c r="NLL642" s="41"/>
      <c r="NLM642" s="41"/>
      <c r="NLN642" s="41"/>
      <c r="NLO642" s="41"/>
      <c r="NLP642" s="41"/>
      <c r="NLQ642" s="41"/>
      <c r="NLR642" s="41"/>
      <c r="NLS642" s="41"/>
      <c r="NLT642" s="41"/>
      <c r="NLU642" s="41"/>
      <c r="NLV642" s="41"/>
      <c r="NLW642" s="41"/>
      <c r="NLX642" s="41"/>
      <c r="NLY642" s="41"/>
      <c r="NLZ642" s="41"/>
      <c r="NMA642" s="41"/>
      <c r="NMB642" s="41"/>
      <c r="NMC642" s="41"/>
      <c r="NMD642" s="41"/>
      <c r="NME642" s="41"/>
      <c r="NMF642" s="41"/>
      <c r="NMG642" s="41"/>
      <c r="NMH642" s="41"/>
      <c r="NMI642" s="41"/>
      <c r="NMJ642" s="41"/>
      <c r="NMK642" s="41"/>
      <c r="NML642" s="41"/>
      <c r="NMM642" s="41"/>
      <c r="NMN642" s="41"/>
      <c r="NMO642" s="41"/>
      <c r="NMP642" s="41"/>
      <c r="NMQ642" s="41"/>
      <c r="NMR642" s="41"/>
      <c r="NMS642" s="41"/>
      <c r="NMT642" s="41"/>
      <c r="NMU642" s="41"/>
      <c r="NMV642" s="41"/>
      <c r="NMW642" s="41"/>
      <c r="NMX642" s="41"/>
      <c r="NMY642" s="41"/>
      <c r="NMZ642" s="41"/>
      <c r="NNA642" s="41"/>
      <c r="NNB642" s="41"/>
      <c r="NNC642" s="41"/>
      <c r="NND642" s="41"/>
      <c r="NNE642" s="41"/>
      <c r="NNF642" s="41"/>
      <c r="NNG642" s="41"/>
      <c r="NNH642" s="41"/>
      <c r="NNI642" s="41"/>
      <c r="NNJ642" s="41"/>
      <c r="NNK642" s="41"/>
      <c r="NNL642" s="41"/>
      <c r="NNM642" s="41"/>
      <c r="NNN642" s="41"/>
      <c r="NNO642" s="41"/>
      <c r="NNP642" s="41"/>
      <c r="NNQ642" s="41"/>
      <c r="NNR642" s="41"/>
      <c r="NNS642" s="41"/>
      <c r="NNT642" s="41"/>
      <c r="NNU642" s="41"/>
      <c r="NNV642" s="41"/>
      <c r="NNW642" s="41"/>
      <c r="NNX642" s="41"/>
      <c r="NNY642" s="41"/>
      <c r="NNZ642" s="41"/>
      <c r="NOA642" s="41"/>
      <c r="NOB642" s="41"/>
      <c r="NOC642" s="41"/>
      <c r="NOD642" s="41"/>
      <c r="NOE642" s="41"/>
      <c r="NOF642" s="41"/>
      <c r="NOG642" s="41"/>
      <c r="NOH642" s="41"/>
      <c r="NOI642" s="41"/>
      <c r="NOJ642" s="41"/>
      <c r="NOK642" s="41"/>
      <c r="NOL642" s="41"/>
      <c r="NOM642" s="41"/>
      <c r="NON642" s="41"/>
      <c r="NOO642" s="41"/>
      <c r="NOP642" s="41"/>
      <c r="NOQ642" s="41"/>
      <c r="NOR642" s="41"/>
      <c r="NOS642" s="41"/>
      <c r="NOT642" s="41"/>
      <c r="NOU642" s="41"/>
      <c r="NOV642" s="41"/>
      <c r="NOW642" s="41"/>
      <c r="NOX642" s="41"/>
      <c r="NOY642" s="41"/>
      <c r="NOZ642" s="41"/>
      <c r="NPA642" s="41"/>
      <c r="NPB642" s="41"/>
      <c r="NPC642" s="41"/>
      <c r="NPD642" s="41"/>
      <c r="NPE642" s="41"/>
      <c r="NPF642" s="41"/>
      <c r="NPG642" s="41"/>
      <c r="NPH642" s="41"/>
      <c r="NPI642" s="41"/>
      <c r="NPJ642" s="41"/>
      <c r="NPK642" s="41"/>
      <c r="NPL642" s="41"/>
      <c r="NPM642" s="41"/>
      <c r="NPN642" s="41"/>
      <c r="NPO642" s="41"/>
      <c r="NPP642" s="41"/>
      <c r="NPQ642" s="41"/>
      <c r="NPR642" s="41"/>
      <c r="NPS642" s="41"/>
      <c r="NPT642" s="41"/>
      <c r="NPU642" s="41"/>
      <c r="NPV642" s="41"/>
      <c r="NPW642" s="41"/>
      <c r="NPX642" s="41"/>
      <c r="NPY642" s="41"/>
      <c r="NPZ642" s="41"/>
      <c r="NQA642" s="41"/>
      <c r="NQB642" s="41"/>
      <c r="NQC642" s="41"/>
      <c r="NQD642" s="41"/>
      <c r="NQE642" s="41"/>
      <c r="NQF642" s="41"/>
      <c r="NQG642" s="41"/>
      <c r="NQH642" s="41"/>
      <c r="NQI642" s="41"/>
      <c r="NQJ642" s="41"/>
      <c r="NQK642" s="41"/>
      <c r="NQL642" s="41"/>
      <c r="NQM642" s="41"/>
      <c r="NQN642" s="41"/>
      <c r="NQO642" s="41"/>
      <c r="NQP642" s="41"/>
      <c r="NQQ642" s="41"/>
      <c r="NQR642" s="41"/>
      <c r="NQS642" s="41"/>
      <c r="NQT642" s="41"/>
      <c r="NQU642" s="41"/>
      <c r="NQV642" s="41"/>
      <c r="NQW642" s="41"/>
      <c r="NQX642" s="41"/>
      <c r="NQY642" s="41"/>
      <c r="NQZ642" s="41"/>
      <c r="NRA642" s="41"/>
      <c r="NRB642" s="41"/>
      <c r="NRC642" s="41"/>
      <c r="NRD642" s="41"/>
      <c r="NRE642" s="41"/>
      <c r="NRF642" s="41"/>
      <c r="NRG642" s="41"/>
      <c r="NRH642" s="41"/>
      <c r="NRI642" s="41"/>
      <c r="NRJ642" s="41"/>
      <c r="NRK642" s="41"/>
      <c r="NRL642" s="41"/>
      <c r="NRM642" s="41"/>
      <c r="NRN642" s="41"/>
      <c r="NRO642" s="41"/>
      <c r="NRP642" s="41"/>
      <c r="NRQ642" s="41"/>
      <c r="NRR642" s="41"/>
      <c r="NRS642" s="41"/>
      <c r="NRT642" s="41"/>
      <c r="NRU642" s="41"/>
      <c r="NRV642" s="41"/>
      <c r="NRW642" s="41"/>
      <c r="NRX642" s="41"/>
      <c r="NRY642" s="41"/>
      <c r="NRZ642" s="41"/>
      <c r="NSA642" s="41"/>
      <c r="NSB642" s="41"/>
      <c r="NSC642" s="41"/>
      <c r="NSD642" s="41"/>
      <c r="NSE642" s="41"/>
      <c r="NSF642" s="41"/>
      <c r="NSG642" s="41"/>
      <c r="NSH642" s="41"/>
      <c r="NSI642" s="41"/>
      <c r="NSJ642" s="41"/>
      <c r="NSK642" s="41"/>
      <c r="NSL642" s="41"/>
      <c r="NSM642" s="41"/>
      <c r="NSN642" s="41"/>
      <c r="NSO642" s="41"/>
      <c r="NSP642" s="41"/>
      <c r="NSQ642" s="41"/>
      <c r="NSR642" s="41"/>
      <c r="NSS642" s="41"/>
      <c r="NST642" s="41"/>
      <c r="NSU642" s="41"/>
      <c r="NSV642" s="41"/>
      <c r="NSW642" s="41"/>
      <c r="NSX642" s="41"/>
      <c r="NSY642" s="41"/>
      <c r="NSZ642" s="41"/>
      <c r="NTA642" s="41"/>
      <c r="NTB642" s="41"/>
      <c r="NTC642" s="41"/>
      <c r="NTD642" s="41"/>
      <c r="NTE642" s="41"/>
      <c r="NTF642" s="41"/>
      <c r="NTG642" s="41"/>
      <c r="NTH642" s="41"/>
      <c r="NTI642" s="41"/>
      <c r="NTJ642" s="41"/>
      <c r="NTK642" s="41"/>
      <c r="NTL642" s="41"/>
      <c r="NTM642" s="41"/>
      <c r="NTN642" s="41"/>
      <c r="NTO642" s="41"/>
      <c r="NTP642" s="41"/>
      <c r="NTQ642" s="41"/>
      <c r="NTR642" s="41"/>
      <c r="NTS642" s="41"/>
      <c r="NTT642" s="41"/>
      <c r="NTU642" s="41"/>
      <c r="NTV642" s="41"/>
      <c r="NTW642" s="41"/>
      <c r="NTX642" s="41"/>
      <c r="NTY642" s="41"/>
      <c r="NTZ642" s="41"/>
      <c r="NUA642" s="41"/>
      <c r="NUB642" s="41"/>
      <c r="NUC642" s="41"/>
      <c r="NUD642" s="41"/>
      <c r="NUE642" s="41"/>
      <c r="NUF642" s="41"/>
      <c r="NUG642" s="41"/>
      <c r="NUH642" s="41"/>
      <c r="NUI642" s="41"/>
      <c r="NUJ642" s="41"/>
      <c r="NUK642" s="41"/>
      <c r="NUL642" s="41"/>
      <c r="NUM642" s="41"/>
      <c r="NUN642" s="41"/>
      <c r="NUO642" s="41"/>
      <c r="NUP642" s="41"/>
      <c r="NUQ642" s="41"/>
      <c r="NUR642" s="41"/>
      <c r="NUS642" s="41"/>
      <c r="NUT642" s="41"/>
      <c r="NUU642" s="41"/>
      <c r="NUV642" s="41"/>
      <c r="NUW642" s="41"/>
      <c r="NUX642" s="41"/>
      <c r="NUY642" s="41"/>
      <c r="NUZ642" s="41"/>
      <c r="NVA642" s="41"/>
      <c r="NVB642" s="41"/>
      <c r="NVC642" s="41"/>
      <c r="NVD642" s="41"/>
      <c r="NVE642" s="41"/>
      <c r="NVF642" s="41"/>
      <c r="NVG642" s="41"/>
      <c r="NVH642" s="41"/>
      <c r="NVI642" s="41"/>
      <c r="NVJ642" s="41"/>
      <c r="NVK642" s="41"/>
      <c r="NVL642" s="41"/>
      <c r="NVM642" s="41"/>
      <c r="NVN642" s="41"/>
      <c r="NVO642" s="41"/>
      <c r="NVP642" s="41"/>
      <c r="NVQ642" s="41"/>
      <c r="NVR642" s="41"/>
      <c r="NVS642" s="41"/>
      <c r="NVT642" s="41"/>
      <c r="NVU642" s="41"/>
      <c r="NVV642" s="41"/>
      <c r="NVW642" s="41"/>
      <c r="NVX642" s="41"/>
      <c r="NVY642" s="41"/>
      <c r="NVZ642" s="41"/>
      <c r="NWA642" s="41"/>
      <c r="NWB642" s="41"/>
      <c r="NWC642" s="41"/>
      <c r="NWD642" s="41"/>
      <c r="NWE642" s="41"/>
      <c r="NWF642" s="41"/>
      <c r="NWG642" s="41"/>
      <c r="NWH642" s="41"/>
      <c r="NWI642" s="41"/>
      <c r="NWJ642" s="41"/>
      <c r="NWK642" s="41"/>
      <c r="NWL642" s="41"/>
      <c r="NWM642" s="41"/>
      <c r="NWN642" s="41"/>
      <c r="NWO642" s="41"/>
      <c r="NWP642" s="41"/>
      <c r="NWQ642" s="41"/>
      <c r="NWR642" s="41"/>
      <c r="NWS642" s="41"/>
      <c r="NWT642" s="41"/>
      <c r="NWU642" s="41"/>
      <c r="NWV642" s="41"/>
      <c r="NWW642" s="41"/>
      <c r="NWX642" s="41"/>
      <c r="NWY642" s="41"/>
      <c r="NWZ642" s="41"/>
      <c r="NXA642" s="41"/>
      <c r="NXB642" s="41"/>
      <c r="NXC642" s="41"/>
      <c r="NXD642" s="41"/>
      <c r="NXE642" s="41"/>
      <c r="NXF642" s="41"/>
      <c r="NXG642" s="41"/>
      <c r="NXH642" s="41"/>
      <c r="NXI642" s="41"/>
      <c r="NXJ642" s="41"/>
      <c r="NXK642" s="41"/>
      <c r="NXL642" s="41"/>
      <c r="NXM642" s="41"/>
      <c r="NXN642" s="41"/>
      <c r="NXO642" s="41"/>
      <c r="NXP642" s="41"/>
      <c r="NXQ642" s="41"/>
      <c r="NXR642" s="41"/>
      <c r="NXS642" s="41"/>
      <c r="NXT642" s="41"/>
      <c r="NXU642" s="41"/>
      <c r="NXV642" s="41"/>
      <c r="NXW642" s="41"/>
      <c r="NXX642" s="41"/>
      <c r="NXY642" s="41"/>
      <c r="NXZ642" s="41"/>
      <c r="NYA642" s="41"/>
      <c r="NYB642" s="41"/>
      <c r="NYC642" s="41"/>
      <c r="NYD642" s="41"/>
      <c r="NYE642" s="41"/>
      <c r="NYF642" s="41"/>
      <c r="NYG642" s="41"/>
      <c r="NYH642" s="41"/>
      <c r="NYI642" s="41"/>
      <c r="NYJ642" s="41"/>
      <c r="NYK642" s="41"/>
      <c r="NYL642" s="41"/>
      <c r="NYM642" s="41"/>
      <c r="NYN642" s="41"/>
      <c r="NYO642" s="41"/>
      <c r="NYP642" s="41"/>
      <c r="NYQ642" s="41"/>
      <c r="NYR642" s="41"/>
      <c r="NYS642" s="41"/>
      <c r="NYT642" s="41"/>
      <c r="NYU642" s="41"/>
      <c r="NYV642" s="41"/>
      <c r="NYW642" s="41"/>
      <c r="NYX642" s="41"/>
      <c r="NYY642" s="41"/>
      <c r="NYZ642" s="41"/>
      <c r="NZA642" s="41"/>
      <c r="NZB642" s="41"/>
      <c r="NZC642" s="41"/>
      <c r="NZD642" s="41"/>
      <c r="NZE642" s="41"/>
      <c r="NZF642" s="41"/>
      <c r="NZG642" s="41"/>
      <c r="NZH642" s="41"/>
      <c r="NZI642" s="41"/>
      <c r="NZJ642" s="41"/>
      <c r="NZK642" s="41"/>
      <c r="NZL642" s="41"/>
      <c r="NZM642" s="41"/>
      <c r="NZN642" s="41"/>
      <c r="NZO642" s="41"/>
      <c r="NZP642" s="41"/>
      <c r="NZQ642" s="41"/>
      <c r="NZR642" s="41"/>
      <c r="NZS642" s="41"/>
      <c r="NZT642" s="41"/>
      <c r="NZU642" s="41"/>
      <c r="NZV642" s="41"/>
      <c r="NZW642" s="41"/>
      <c r="NZX642" s="41"/>
      <c r="NZY642" s="41"/>
      <c r="NZZ642" s="41"/>
      <c r="OAA642" s="41"/>
      <c r="OAB642" s="41"/>
      <c r="OAC642" s="41"/>
      <c r="OAD642" s="41"/>
      <c r="OAE642" s="41"/>
      <c r="OAF642" s="41"/>
      <c r="OAG642" s="41"/>
      <c r="OAH642" s="41"/>
      <c r="OAI642" s="41"/>
      <c r="OAJ642" s="41"/>
      <c r="OAK642" s="41"/>
      <c r="OAL642" s="41"/>
      <c r="OAM642" s="41"/>
      <c r="OAN642" s="41"/>
      <c r="OAO642" s="41"/>
      <c r="OAP642" s="41"/>
      <c r="OAQ642" s="41"/>
      <c r="OAR642" s="41"/>
      <c r="OAS642" s="41"/>
      <c r="OAT642" s="41"/>
      <c r="OAU642" s="41"/>
      <c r="OAV642" s="41"/>
      <c r="OAW642" s="41"/>
      <c r="OAX642" s="41"/>
      <c r="OAY642" s="41"/>
      <c r="OAZ642" s="41"/>
      <c r="OBA642" s="41"/>
      <c r="OBB642" s="41"/>
      <c r="OBC642" s="41"/>
      <c r="OBD642" s="41"/>
      <c r="OBE642" s="41"/>
      <c r="OBF642" s="41"/>
      <c r="OBG642" s="41"/>
      <c r="OBH642" s="41"/>
      <c r="OBI642" s="41"/>
      <c r="OBJ642" s="41"/>
      <c r="OBK642" s="41"/>
      <c r="OBL642" s="41"/>
      <c r="OBM642" s="41"/>
      <c r="OBN642" s="41"/>
      <c r="OBO642" s="41"/>
      <c r="OBP642" s="41"/>
      <c r="OBQ642" s="41"/>
      <c r="OBR642" s="41"/>
      <c r="OBS642" s="41"/>
      <c r="OBT642" s="41"/>
      <c r="OBU642" s="41"/>
      <c r="OBV642" s="41"/>
      <c r="OBW642" s="41"/>
      <c r="OBX642" s="41"/>
      <c r="OBY642" s="41"/>
      <c r="OBZ642" s="41"/>
      <c r="OCA642" s="41"/>
      <c r="OCB642" s="41"/>
      <c r="OCC642" s="41"/>
      <c r="OCD642" s="41"/>
      <c r="OCE642" s="41"/>
      <c r="OCF642" s="41"/>
      <c r="OCG642" s="41"/>
      <c r="OCH642" s="41"/>
      <c r="OCI642" s="41"/>
      <c r="OCJ642" s="41"/>
      <c r="OCK642" s="41"/>
      <c r="OCL642" s="41"/>
      <c r="OCM642" s="41"/>
      <c r="OCN642" s="41"/>
      <c r="OCO642" s="41"/>
      <c r="OCP642" s="41"/>
      <c r="OCQ642" s="41"/>
      <c r="OCR642" s="41"/>
      <c r="OCS642" s="41"/>
      <c r="OCT642" s="41"/>
      <c r="OCU642" s="41"/>
      <c r="OCV642" s="41"/>
      <c r="OCW642" s="41"/>
      <c r="OCX642" s="41"/>
      <c r="OCY642" s="41"/>
      <c r="OCZ642" s="41"/>
      <c r="ODA642" s="41"/>
      <c r="ODB642" s="41"/>
      <c r="ODC642" s="41"/>
      <c r="ODD642" s="41"/>
      <c r="ODE642" s="41"/>
      <c r="ODF642" s="41"/>
      <c r="ODG642" s="41"/>
      <c r="ODH642" s="41"/>
      <c r="ODI642" s="41"/>
      <c r="ODJ642" s="41"/>
      <c r="ODK642" s="41"/>
      <c r="ODL642" s="41"/>
      <c r="ODM642" s="41"/>
      <c r="ODN642" s="41"/>
      <c r="ODO642" s="41"/>
      <c r="ODP642" s="41"/>
      <c r="ODQ642" s="41"/>
      <c r="ODR642" s="41"/>
      <c r="ODS642" s="41"/>
      <c r="ODT642" s="41"/>
      <c r="ODU642" s="41"/>
      <c r="ODV642" s="41"/>
      <c r="ODW642" s="41"/>
      <c r="ODX642" s="41"/>
      <c r="ODY642" s="41"/>
      <c r="ODZ642" s="41"/>
      <c r="OEA642" s="41"/>
      <c r="OEB642" s="41"/>
      <c r="OEC642" s="41"/>
      <c r="OED642" s="41"/>
      <c r="OEE642" s="41"/>
      <c r="OEF642" s="41"/>
      <c r="OEG642" s="41"/>
      <c r="OEH642" s="41"/>
      <c r="OEI642" s="41"/>
      <c r="OEJ642" s="41"/>
      <c r="OEK642" s="41"/>
      <c r="OEL642" s="41"/>
      <c r="OEM642" s="41"/>
      <c r="OEN642" s="41"/>
      <c r="OEO642" s="41"/>
      <c r="OEP642" s="41"/>
      <c r="OEQ642" s="41"/>
      <c r="OER642" s="41"/>
      <c r="OES642" s="41"/>
      <c r="OET642" s="41"/>
      <c r="OEU642" s="41"/>
      <c r="OEV642" s="41"/>
      <c r="OEW642" s="41"/>
      <c r="OEX642" s="41"/>
      <c r="OEY642" s="41"/>
      <c r="OEZ642" s="41"/>
      <c r="OFA642" s="41"/>
      <c r="OFB642" s="41"/>
      <c r="OFC642" s="41"/>
      <c r="OFD642" s="41"/>
      <c r="OFE642" s="41"/>
      <c r="OFF642" s="41"/>
      <c r="OFG642" s="41"/>
      <c r="OFH642" s="41"/>
      <c r="OFI642" s="41"/>
      <c r="OFJ642" s="41"/>
      <c r="OFK642" s="41"/>
      <c r="OFL642" s="41"/>
      <c r="OFM642" s="41"/>
      <c r="OFN642" s="41"/>
      <c r="OFO642" s="41"/>
      <c r="OFP642" s="41"/>
      <c r="OFQ642" s="41"/>
      <c r="OFR642" s="41"/>
      <c r="OFS642" s="41"/>
      <c r="OFT642" s="41"/>
      <c r="OFU642" s="41"/>
      <c r="OFV642" s="41"/>
      <c r="OFW642" s="41"/>
      <c r="OFX642" s="41"/>
      <c r="OFY642" s="41"/>
      <c r="OFZ642" s="41"/>
      <c r="OGA642" s="41"/>
      <c r="OGB642" s="41"/>
      <c r="OGC642" s="41"/>
      <c r="OGD642" s="41"/>
      <c r="OGE642" s="41"/>
      <c r="OGF642" s="41"/>
      <c r="OGG642" s="41"/>
      <c r="OGH642" s="41"/>
      <c r="OGI642" s="41"/>
      <c r="OGJ642" s="41"/>
      <c r="OGK642" s="41"/>
      <c r="OGL642" s="41"/>
      <c r="OGM642" s="41"/>
      <c r="OGN642" s="41"/>
      <c r="OGO642" s="41"/>
      <c r="OGP642" s="41"/>
      <c r="OGQ642" s="41"/>
      <c r="OGR642" s="41"/>
      <c r="OGS642" s="41"/>
      <c r="OGT642" s="41"/>
      <c r="OGU642" s="41"/>
      <c r="OGV642" s="41"/>
      <c r="OGW642" s="41"/>
      <c r="OGX642" s="41"/>
      <c r="OGY642" s="41"/>
      <c r="OGZ642" s="41"/>
      <c r="OHA642" s="41"/>
      <c r="OHB642" s="41"/>
      <c r="OHC642" s="41"/>
      <c r="OHD642" s="41"/>
      <c r="OHE642" s="41"/>
      <c r="OHF642" s="41"/>
      <c r="OHG642" s="41"/>
      <c r="OHH642" s="41"/>
      <c r="OHI642" s="41"/>
      <c r="OHJ642" s="41"/>
      <c r="OHK642" s="41"/>
      <c r="OHL642" s="41"/>
      <c r="OHM642" s="41"/>
      <c r="OHN642" s="41"/>
      <c r="OHO642" s="41"/>
      <c r="OHP642" s="41"/>
      <c r="OHQ642" s="41"/>
      <c r="OHR642" s="41"/>
      <c r="OHS642" s="41"/>
      <c r="OHT642" s="41"/>
      <c r="OHU642" s="41"/>
      <c r="OHV642" s="41"/>
      <c r="OHW642" s="41"/>
      <c r="OHX642" s="41"/>
      <c r="OHY642" s="41"/>
      <c r="OHZ642" s="41"/>
      <c r="OIA642" s="41"/>
      <c r="OIB642" s="41"/>
      <c r="OIC642" s="41"/>
      <c r="OID642" s="41"/>
      <c r="OIE642" s="41"/>
      <c r="OIF642" s="41"/>
      <c r="OIG642" s="41"/>
      <c r="OIH642" s="41"/>
      <c r="OII642" s="41"/>
      <c r="OIJ642" s="41"/>
      <c r="OIK642" s="41"/>
      <c r="OIL642" s="41"/>
      <c r="OIM642" s="41"/>
      <c r="OIN642" s="41"/>
      <c r="OIO642" s="41"/>
      <c r="OIP642" s="41"/>
      <c r="OIQ642" s="41"/>
      <c r="OIR642" s="41"/>
      <c r="OIS642" s="41"/>
      <c r="OIT642" s="41"/>
      <c r="OIU642" s="41"/>
      <c r="OIV642" s="41"/>
      <c r="OIW642" s="41"/>
      <c r="OIX642" s="41"/>
      <c r="OIY642" s="41"/>
      <c r="OIZ642" s="41"/>
      <c r="OJA642" s="41"/>
      <c r="OJB642" s="41"/>
      <c r="OJC642" s="41"/>
      <c r="OJD642" s="41"/>
      <c r="OJE642" s="41"/>
      <c r="OJF642" s="41"/>
      <c r="OJG642" s="41"/>
      <c r="OJH642" s="41"/>
      <c r="OJI642" s="41"/>
      <c r="OJJ642" s="41"/>
      <c r="OJK642" s="41"/>
      <c r="OJL642" s="41"/>
      <c r="OJM642" s="41"/>
      <c r="OJN642" s="41"/>
      <c r="OJO642" s="41"/>
      <c r="OJP642" s="41"/>
      <c r="OJQ642" s="41"/>
      <c r="OJR642" s="41"/>
      <c r="OJS642" s="41"/>
      <c r="OJT642" s="41"/>
      <c r="OJU642" s="41"/>
      <c r="OJV642" s="41"/>
      <c r="OJW642" s="41"/>
      <c r="OJX642" s="41"/>
      <c r="OJY642" s="41"/>
      <c r="OJZ642" s="41"/>
      <c r="OKA642" s="41"/>
      <c r="OKB642" s="41"/>
      <c r="OKC642" s="41"/>
      <c r="OKD642" s="41"/>
      <c r="OKE642" s="41"/>
      <c r="OKF642" s="41"/>
      <c r="OKG642" s="41"/>
      <c r="OKH642" s="41"/>
      <c r="OKI642" s="41"/>
      <c r="OKJ642" s="41"/>
      <c r="OKK642" s="41"/>
      <c r="OKL642" s="41"/>
      <c r="OKM642" s="41"/>
      <c r="OKN642" s="41"/>
      <c r="OKO642" s="41"/>
      <c r="OKP642" s="41"/>
      <c r="OKQ642" s="41"/>
      <c r="OKR642" s="41"/>
      <c r="OKS642" s="41"/>
      <c r="OKT642" s="41"/>
      <c r="OKU642" s="41"/>
      <c r="OKV642" s="41"/>
      <c r="OKW642" s="41"/>
      <c r="OKX642" s="41"/>
      <c r="OKY642" s="41"/>
      <c r="OKZ642" s="41"/>
      <c r="OLA642" s="41"/>
      <c r="OLB642" s="41"/>
      <c r="OLC642" s="41"/>
      <c r="OLD642" s="41"/>
      <c r="OLE642" s="41"/>
      <c r="OLF642" s="41"/>
      <c r="OLG642" s="41"/>
      <c r="OLH642" s="41"/>
      <c r="OLI642" s="41"/>
      <c r="OLJ642" s="41"/>
      <c r="OLK642" s="41"/>
      <c r="OLL642" s="41"/>
      <c r="OLM642" s="41"/>
      <c r="OLN642" s="41"/>
      <c r="OLO642" s="41"/>
      <c r="OLP642" s="41"/>
      <c r="OLQ642" s="41"/>
      <c r="OLR642" s="41"/>
      <c r="OLS642" s="41"/>
      <c r="OLT642" s="41"/>
      <c r="OLU642" s="41"/>
      <c r="OLV642" s="41"/>
      <c r="OLW642" s="41"/>
      <c r="OLX642" s="41"/>
      <c r="OLY642" s="41"/>
      <c r="OLZ642" s="41"/>
      <c r="OMA642" s="41"/>
      <c r="OMB642" s="41"/>
      <c r="OMC642" s="41"/>
      <c r="OMD642" s="41"/>
      <c r="OME642" s="41"/>
      <c r="OMF642" s="41"/>
      <c r="OMG642" s="41"/>
      <c r="OMH642" s="41"/>
      <c r="OMI642" s="41"/>
      <c r="OMJ642" s="41"/>
      <c r="OMK642" s="41"/>
      <c r="OML642" s="41"/>
      <c r="OMM642" s="41"/>
      <c r="OMN642" s="41"/>
      <c r="OMO642" s="41"/>
      <c r="OMP642" s="41"/>
      <c r="OMQ642" s="41"/>
      <c r="OMR642" s="41"/>
      <c r="OMS642" s="41"/>
      <c r="OMT642" s="41"/>
      <c r="OMU642" s="41"/>
      <c r="OMV642" s="41"/>
      <c r="OMW642" s="41"/>
      <c r="OMX642" s="41"/>
      <c r="OMY642" s="41"/>
      <c r="OMZ642" s="41"/>
      <c r="ONA642" s="41"/>
      <c r="ONB642" s="41"/>
      <c r="ONC642" s="41"/>
      <c r="OND642" s="41"/>
      <c r="ONE642" s="41"/>
      <c r="ONF642" s="41"/>
      <c r="ONG642" s="41"/>
      <c r="ONH642" s="41"/>
      <c r="ONI642" s="41"/>
      <c r="ONJ642" s="41"/>
      <c r="ONK642" s="41"/>
      <c r="ONL642" s="41"/>
      <c r="ONM642" s="41"/>
      <c r="ONN642" s="41"/>
      <c r="ONO642" s="41"/>
      <c r="ONP642" s="41"/>
      <c r="ONQ642" s="41"/>
      <c r="ONR642" s="41"/>
      <c r="ONS642" s="41"/>
      <c r="ONT642" s="41"/>
      <c r="ONU642" s="41"/>
      <c r="ONV642" s="41"/>
      <c r="ONW642" s="41"/>
      <c r="ONX642" s="41"/>
      <c r="ONY642" s="41"/>
      <c r="ONZ642" s="41"/>
      <c r="OOA642" s="41"/>
      <c r="OOB642" s="41"/>
      <c r="OOC642" s="41"/>
      <c r="OOD642" s="41"/>
      <c r="OOE642" s="41"/>
      <c r="OOF642" s="41"/>
      <c r="OOG642" s="41"/>
      <c r="OOH642" s="41"/>
      <c r="OOI642" s="41"/>
      <c r="OOJ642" s="41"/>
      <c r="OOK642" s="41"/>
      <c r="OOL642" s="41"/>
      <c r="OOM642" s="41"/>
      <c r="OON642" s="41"/>
      <c r="OOO642" s="41"/>
      <c r="OOP642" s="41"/>
      <c r="OOQ642" s="41"/>
      <c r="OOR642" s="41"/>
      <c r="OOS642" s="41"/>
      <c r="OOT642" s="41"/>
      <c r="OOU642" s="41"/>
      <c r="OOV642" s="41"/>
      <c r="OOW642" s="41"/>
      <c r="OOX642" s="41"/>
      <c r="OOY642" s="41"/>
      <c r="OOZ642" s="41"/>
      <c r="OPA642" s="41"/>
      <c r="OPB642" s="41"/>
      <c r="OPC642" s="41"/>
      <c r="OPD642" s="41"/>
      <c r="OPE642" s="41"/>
      <c r="OPF642" s="41"/>
      <c r="OPG642" s="41"/>
      <c r="OPH642" s="41"/>
      <c r="OPI642" s="41"/>
      <c r="OPJ642" s="41"/>
      <c r="OPK642" s="41"/>
      <c r="OPL642" s="41"/>
      <c r="OPM642" s="41"/>
      <c r="OPN642" s="41"/>
      <c r="OPO642" s="41"/>
      <c r="OPP642" s="41"/>
      <c r="OPQ642" s="41"/>
      <c r="OPR642" s="41"/>
      <c r="OPS642" s="41"/>
      <c r="OPT642" s="41"/>
      <c r="OPU642" s="41"/>
      <c r="OPV642" s="41"/>
      <c r="OPW642" s="41"/>
      <c r="OPX642" s="41"/>
      <c r="OPY642" s="41"/>
      <c r="OPZ642" s="41"/>
      <c r="OQA642" s="41"/>
      <c r="OQB642" s="41"/>
      <c r="OQC642" s="41"/>
      <c r="OQD642" s="41"/>
      <c r="OQE642" s="41"/>
      <c r="OQF642" s="41"/>
      <c r="OQG642" s="41"/>
      <c r="OQH642" s="41"/>
      <c r="OQI642" s="41"/>
      <c r="OQJ642" s="41"/>
      <c r="OQK642" s="41"/>
      <c r="OQL642" s="41"/>
      <c r="OQM642" s="41"/>
      <c r="OQN642" s="41"/>
      <c r="OQO642" s="41"/>
      <c r="OQP642" s="41"/>
      <c r="OQQ642" s="41"/>
      <c r="OQR642" s="41"/>
      <c r="OQS642" s="41"/>
      <c r="OQT642" s="41"/>
      <c r="OQU642" s="41"/>
      <c r="OQV642" s="41"/>
      <c r="OQW642" s="41"/>
      <c r="OQX642" s="41"/>
      <c r="OQY642" s="41"/>
      <c r="OQZ642" s="41"/>
      <c r="ORA642" s="41"/>
      <c r="ORB642" s="41"/>
      <c r="ORC642" s="41"/>
      <c r="ORD642" s="41"/>
      <c r="ORE642" s="41"/>
      <c r="ORF642" s="41"/>
      <c r="ORG642" s="41"/>
      <c r="ORH642" s="41"/>
      <c r="ORI642" s="41"/>
      <c r="ORJ642" s="41"/>
      <c r="ORK642" s="41"/>
      <c r="ORL642" s="41"/>
      <c r="ORM642" s="41"/>
      <c r="ORN642" s="41"/>
      <c r="ORO642" s="41"/>
      <c r="ORP642" s="41"/>
      <c r="ORQ642" s="41"/>
      <c r="ORR642" s="41"/>
      <c r="ORS642" s="41"/>
      <c r="ORT642" s="41"/>
      <c r="ORU642" s="41"/>
      <c r="ORV642" s="41"/>
      <c r="ORW642" s="41"/>
      <c r="ORX642" s="41"/>
      <c r="ORY642" s="41"/>
      <c r="ORZ642" s="41"/>
      <c r="OSA642" s="41"/>
      <c r="OSB642" s="41"/>
      <c r="OSC642" s="41"/>
      <c r="OSD642" s="41"/>
      <c r="OSE642" s="41"/>
      <c r="OSF642" s="41"/>
      <c r="OSG642" s="41"/>
      <c r="OSH642" s="41"/>
      <c r="OSI642" s="41"/>
      <c r="OSJ642" s="41"/>
      <c r="OSK642" s="41"/>
      <c r="OSL642" s="41"/>
      <c r="OSM642" s="41"/>
      <c r="OSN642" s="41"/>
      <c r="OSO642" s="41"/>
      <c r="OSP642" s="41"/>
      <c r="OSQ642" s="41"/>
      <c r="OSR642" s="41"/>
      <c r="OSS642" s="41"/>
      <c r="OST642" s="41"/>
      <c r="OSU642" s="41"/>
      <c r="OSV642" s="41"/>
      <c r="OSW642" s="41"/>
      <c r="OSX642" s="41"/>
      <c r="OSY642" s="41"/>
      <c r="OSZ642" s="41"/>
      <c r="OTA642" s="41"/>
      <c r="OTB642" s="41"/>
      <c r="OTC642" s="41"/>
      <c r="OTD642" s="41"/>
      <c r="OTE642" s="41"/>
      <c r="OTF642" s="41"/>
      <c r="OTG642" s="41"/>
      <c r="OTH642" s="41"/>
      <c r="OTI642" s="41"/>
      <c r="OTJ642" s="41"/>
      <c r="OTK642" s="41"/>
      <c r="OTL642" s="41"/>
      <c r="OTM642" s="41"/>
      <c r="OTN642" s="41"/>
      <c r="OTO642" s="41"/>
      <c r="OTP642" s="41"/>
      <c r="OTQ642" s="41"/>
      <c r="OTR642" s="41"/>
      <c r="OTS642" s="41"/>
      <c r="OTT642" s="41"/>
      <c r="OTU642" s="41"/>
      <c r="OTV642" s="41"/>
      <c r="OTW642" s="41"/>
      <c r="OTX642" s="41"/>
      <c r="OTY642" s="41"/>
      <c r="OTZ642" s="41"/>
      <c r="OUA642" s="41"/>
      <c r="OUB642" s="41"/>
      <c r="OUC642" s="41"/>
      <c r="OUD642" s="41"/>
      <c r="OUE642" s="41"/>
      <c r="OUF642" s="41"/>
      <c r="OUG642" s="41"/>
      <c r="OUH642" s="41"/>
      <c r="OUI642" s="41"/>
      <c r="OUJ642" s="41"/>
      <c r="OUK642" s="41"/>
      <c r="OUL642" s="41"/>
      <c r="OUM642" s="41"/>
      <c r="OUN642" s="41"/>
      <c r="OUO642" s="41"/>
      <c r="OUP642" s="41"/>
      <c r="OUQ642" s="41"/>
      <c r="OUR642" s="41"/>
      <c r="OUS642" s="41"/>
      <c r="OUT642" s="41"/>
      <c r="OUU642" s="41"/>
      <c r="OUV642" s="41"/>
      <c r="OUW642" s="41"/>
      <c r="OUX642" s="41"/>
      <c r="OUY642" s="41"/>
      <c r="OUZ642" s="41"/>
      <c r="OVA642" s="41"/>
      <c r="OVB642" s="41"/>
      <c r="OVC642" s="41"/>
      <c r="OVD642" s="41"/>
      <c r="OVE642" s="41"/>
      <c r="OVF642" s="41"/>
      <c r="OVG642" s="41"/>
      <c r="OVH642" s="41"/>
      <c r="OVI642" s="41"/>
      <c r="OVJ642" s="41"/>
      <c r="OVK642" s="41"/>
      <c r="OVL642" s="41"/>
      <c r="OVM642" s="41"/>
      <c r="OVN642" s="41"/>
      <c r="OVO642" s="41"/>
      <c r="OVP642" s="41"/>
      <c r="OVQ642" s="41"/>
      <c r="OVR642" s="41"/>
      <c r="OVS642" s="41"/>
      <c r="OVT642" s="41"/>
      <c r="OVU642" s="41"/>
      <c r="OVV642" s="41"/>
      <c r="OVW642" s="41"/>
      <c r="OVX642" s="41"/>
      <c r="OVY642" s="41"/>
      <c r="OVZ642" s="41"/>
      <c r="OWA642" s="41"/>
      <c r="OWB642" s="41"/>
      <c r="OWC642" s="41"/>
      <c r="OWD642" s="41"/>
      <c r="OWE642" s="41"/>
      <c r="OWF642" s="41"/>
      <c r="OWG642" s="41"/>
      <c r="OWH642" s="41"/>
      <c r="OWI642" s="41"/>
      <c r="OWJ642" s="41"/>
      <c r="OWK642" s="41"/>
      <c r="OWL642" s="41"/>
      <c r="OWM642" s="41"/>
      <c r="OWN642" s="41"/>
      <c r="OWO642" s="41"/>
      <c r="OWP642" s="41"/>
      <c r="OWQ642" s="41"/>
      <c r="OWR642" s="41"/>
      <c r="OWS642" s="41"/>
      <c r="OWT642" s="41"/>
      <c r="OWU642" s="41"/>
      <c r="OWV642" s="41"/>
      <c r="OWW642" s="41"/>
      <c r="OWX642" s="41"/>
      <c r="OWY642" s="41"/>
      <c r="OWZ642" s="41"/>
      <c r="OXA642" s="41"/>
      <c r="OXB642" s="41"/>
      <c r="OXC642" s="41"/>
      <c r="OXD642" s="41"/>
      <c r="OXE642" s="41"/>
      <c r="OXF642" s="41"/>
      <c r="OXG642" s="41"/>
      <c r="OXH642" s="41"/>
      <c r="OXI642" s="41"/>
      <c r="OXJ642" s="41"/>
      <c r="OXK642" s="41"/>
      <c r="OXL642" s="41"/>
      <c r="OXM642" s="41"/>
      <c r="OXN642" s="41"/>
      <c r="OXO642" s="41"/>
      <c r="OXP642" s="41"/>
      <c r="OXQ642" s="41"/>
      <c r="OXR642" s="41"/>
      <c r="OXS642" s="41"/>
      <c r="OXT642" s="41"/>
      <c r="OXU642" s="41"/>
      <c r="OXV642" s="41"/>
      <c r="OXW642" s="41"/>
      <c r="OXX642" s="41"/>
      <c r="OXY642" s="41"/>
      <c r="OXZ642" s="41"/>
      <c r="OYA642" s="41"/>
      <c r="OYB642" s="41"/>
      <c r="OYC642" s="41"/>
      <c r="OYD642" s="41"/>
      <c r="OYE642" s="41"/>
      <c r="OYF642" s="41"/>
      <c r="OYG642" s="41"/>
      <c r="OYH642" s="41"/>
      <c r="OYI642" s="41"/>
      <c r="OYJ642" s="41"/>
      <c r="OYK642" s="41"/>
      <c r="OYL642" s="41"/>
      <c r="OYM642" s="41"/>
      <c r="OYN642" s="41"/>
      <c r="OYO642" s="41"/>
      <c r="OYP642" s="41"/>
      <c r="OYQ642" s="41"/>
      <c r="OYR642" s="41"/>
      <c r="OYS642" s="41"/>
      <c r="OYT642" s="41"/>
      <c r="OYU642" s="41"/>
      <c r="OYV642" s="41"/>
      <c r="OYW642" s="41"/>
      <c r="OYX642" s="41"/>
      <c r="OYY642" s="41"/>
      <c r="OYZ642" s="41"/>
      <c r="OZA642" s="41"/>
      <c r="OZB642" s="41"/>
      <c r="OZC642" s="41"/>
      <c r="OZD642" s="41"/>
      <c r="OZE642" s="41"/>
      <c r="OZF642" s="41"/>
      <c r="OZG642" s="41"/>
      <c r="OZH642" s="41"/>
      <c r="OZI642" s="41"/>
      <c r="OZJ642" s="41"/>
      <c r="OZK642" s="41"/>
      <c r="OZL642" s="41"/>
      <c r="OZM642" s="41"/>
      <c r="OZN642" s="41"/>
      <c r="OZO642" s="41"/>
      <c r="OZP642" s="41"/>
      <c r="OZQ642" s="41"/>
      <c r="OZR642" s="41"/>
      <c r="OZS642" s="41"/>
      <c r="OZT642" s="41"/>
      <c r="OZU642" s="41"/>
      <c r="OZV642" s="41"/>
      <c r="OZW642" s="41"/>
      <c r="OZX642" s="41"/>
      <c r="OZY642" s="41"/>
      <c r="OZZ642" s="41"/>
      <c r="PAA642" s="41"/>
      <c r="PAB642" s="41"/>
      <c r="PAC642" s="41"/>
      <c r="PAD642" s="41"/>
      <c r="PAE642" s="41"/>
      <c r="PAF642" s="41"/>
      <c r="PAG642" s="41"/>
      <c r="PAH642" s="41"/>
      <c r="PAI642" s="41"/>
      <c r="PAJ642" s="41"/>
      <c r="PAK642" s="41"/>
      <c r="PAL642" s="41"/>
      <c r="PAM642" s="41"/>
      <c r="PAN642" s="41"/>
      <c r="PAO642" s="41"/>
      <c r="PAP642" s="41"/>
      <c r="PAQ642" s="41"/>
      <c r="PAR642" s="41"/>
      <c r="PAS642" s="41"/>
      <c r="PAT642" s="41"/>
      <c r="PAU642" s="41"/>
      <c r="PAV642" s="41"/>
      <c r="PAW642" s="41"/>
      <c r="PAX642" s="41"/>
      <c r="PAY642" s="41"/>
      <c r="PAZ642" s="41"/>
      <c r="PBA642" s="41"/>
      <c r="PBB642" s="41"/>
      <c r="PBC642" s="41"/>
      <c r="PBD642" s="41"/>
      <c r="PBE642" s="41"/>
      <c r="PBF642" s="41"/>
      <c r="PBG642" s="41"/>
      <c r="PBH642" s="41"/>
      <c r="PBI642" s="41"/>
      <c r="PBJ642" s="41"/>
      <c r="PBK642" s="41"/>
      <c r="PBL642" s="41"/>
      <c r="PBM642" s="41"/>
      <c r="PBN642" s="41"/>
      <c r="PBO642" s="41"/>
      <c r="PBP642" s="41"/>
      <c r="PBQ642" s="41"/>
      <c r="PBR642" s="41"/>
      <c r="PBS642" s="41"/>
      <c r="PBT642" s="41"/>
      <c r="PBU642" s="41"/>
      <c r="PBV642" s="41"/>
      <c r="PBW642" s="41"/>
      <c r="PBX642" s="41"/>
      <c r="PBY642" s="41"/>
      <c r="PBZ642" s="41"/>
      <c r="PCA642" s="41"/>
      <c r="PCB642" s="41"/>
      <c r="PCC642" s="41"/>
      <c r="PCD642" s="41"/>
      <c r="PCE642" s="41"/>
      <c r="PCF642" s="41"/>
      <c r="PCG642" s="41"/>
      <c r="PCH642" s="41"/>
      <c r="PCI642" s="41"/>
      <c r="PCJ642" s="41"/>
      <c r="PCK642" s="41"/>
      <c r="PCL642" s="41"/>
      <c r="PCM642" s="41"/>
      <c r="PCN642" s="41"/>
      <c r="PCO642" s="41"/>
      <c r="PCP642" s="41"/>
      <c r="PCQ642" s="41"/>
      <c r="PCR642" s="41"/>
      <c r="PCS642" s="41"/>
      <c r="PCT642" s="41"/>
      <c r="PCU642" s="41"/>
      <c r="PCV642" s="41"/>
      <c r="PCW642" s="41"/>
      <c r="PCX642" s="41"/>
      <c r="PCY642" s="41"/>
      <c r="PCZ642" s="41"/>
      <c r="PDA642" s="41"/>
      <c r="PDB642" s="41"/>
      <c r="PDC642" s="41"/>
      <c r="PDD642" s="41"/>
      <c r="PDE642" s="41"/>
      <c r="PDF642" s="41"/>
      <c r="PDG642" s="41"/>
      <c r="PDH642" s="41"/>
      <c r="PDI642" s="41"/>
      <c r="PDJ642" s="41"/>
      <c r="PDK642" s="41"/>
      <c r="PDL642" s="41"/>
      <c r="PDM642" s="41"/>
      <c r="PDN642" s="41"/>
      <c r="PDO642" s="41"/>
      <c r="PDP642" s="41"/>
      <c r="PDQ642" s="41"/>
      <c r="PDR642" s="41"/>
      <c r="PDS642" s="41"/>
      <c r="PDT642" s="41"/>
      <c r="PDU642" s="41"/>
      <c r="PDV642" s="41"/>
      <c r="PDW642" s="41"/>
      <c r="PDX642" s="41"/>
      <c r="PDY642" s="41"/>
      <c r="PDZ642" s="41"/>
      <c r="PEA642" s="41"/>
      <c r="PEB642" s="41"/>
      <c r="PEC642" s="41"/>
      <c r="PED642" s="41"/>
      <c r="PEE642" s="41"/>
      <c r="PEF642" s="41"/>
      <c r="PEG642" s="41"/>
      <c r="PEH642" s="41"/>
      <c r="PEI642" s="41"/>
      <c r="PEJ642" s="41"/>
      <c r="PEK642" s="41"/>
      <c r="PEL642" s="41"/>
      <c r="PEM642" s="41"/>
      <c r="PEN642" s="41"/>
      <c r="PEO642" s="41"/>
      <c r="PEP642" s="41"/>
      <c r="PEQ642" s="41"/>
      <c r="PER642" s="41"/>
      <c r="PES642" s="41"/>
      <c r="PET642" s="41"/>
      <c r="PEU642" s="41"/>
      <c r="PEV642" s="41"/>
      <c r="PEW642" s="41"/>
      <c r="PEX642" s="41"/>
      <c r="PEY642" s="41"/>
      <c r="PEZ642" s="41"/>
      <c r="PFA642" s="41"/>
      <c r="PFB642" s="41"/>
      <c r="PFC642" s="41"/>
      <c r="PFD642" s="41"/>
      <c r="PFE642" s="41"/>
      <c r="PFF642" s="41"/>
      <c r="PFG642" s="41"/>
      <c r="PFH642" s="41"/>
      <c r="PFI642" s="41"/>
      <c r="PFJ642" s="41"/>
      <c r="PFK642" s="41"/>
      <c r="PFL642" s="41"/>
      <c r="PFM642" s="41"/>
      <c r="PFN642" s="41"/>
      <c r="PFO642" s="41"/>
      <c r="PFP642" s="41"/>
      <c r="PFQ642" s="41"/>
      <c r="PFR642" s="41"/>
      <c r="PFS642" s="41"/>
      <c r="PFT642" s="41"/>
      <c r="PFU642" s="41"/>
      <c r="PFV642" s="41"/>
      <c r="PFW642" s="41"/>
      <c r="PFX642" s="41"/>
      <c r="PFY642" s="41"/>
      <c r="PFZ642" s="41"/>
      <c r="PGA642" s="41"/>
      <c r="PGB642" s="41"/>
      <c r="PGC642" s="41"/>
      <c r="PGD642" s="41"/>
      <c r="PGE642" s="41"/>
      <c r="PGF642" s="41"/>
      <c r="PGG642" s="41"/>
      <c r="PGH642" s="41"/>
      <c r="PGI642" s="41"/>
      <c r="PGJ642" s="41"/>
      <c r="PGK642" s="41"/>
      <c r="PGL642" s="41"/>
      <c r="PGM642" s="41"/>
      <c r="PGN642" s="41"/>
      <c r="PGO642" s="41"/>
      <c r="PGP642" s="41"/>
      <c r="PGQ642" s="41"/>
      <c r="PGR642" s="41"/>
      <c r="PGS642" s="41"/>
      <c r="PGT642" s="41"/>
      <c r="PGU642" s="41"/>
      <c r="PGV642" s="41"/>
      <c r="PGW642" s="41"/>
      <c r="PGX642" s="41"/>
      <c r="PGY642" s="41"/>
      <c r="PGZ642" s="41"/>
      <c r="PHA642" s="41"/>
      <c r="PHB642" s="41"/>
      <c r="PHC642" s="41"/>
      <c r="PHD642" s="41"/>
      <c r="PHE642" s="41"/>
      <c r="PHF642" s="41"/>
      <c r="PHG642" s="41"/>
      <c r="PHH642" s="41"/>
      <c r="PHI642" s="41"/>
      <c r="PHJ642" s="41"/>
      <c r="PHK642" s="41"/>
      <c r="PHL642" s="41"/>
      <c r="PHM642" s="41"/>
      <c r="PHN642" s="41"/>
      <c r="PHO642" s="41"/>
      <c r="PHP642" s="41"/>
      <c r="PHQ642" s="41"/>
      <c r="PHR642" s="41"/>
      <c r="PHS642" s="41"/>
      <c r="PHT642" s="41"/>
      <c r="PHU642" s="41"/>
      <c r="PHV642" s="41"/>
      <c r="PHW642" s="41"/>
      <c r="PHX642" s="41"/>
      <c r="PHY642" s="41"/>
      <c r="PHZ642" s="41"/>
      <c r="PIA642" s="41"/>
      <c r="PIB642" s="41"/>
      <c r="PIC642" s="41"/>
      <c r="PID642" s="41"/>
      <c r="PIE642" s="41"/>
      <c r="PIF642" s="41"/>
      <c r="PIG642" s="41"/>
      <c r="PIH642" s="41"/>
      <c r="PII642" s="41"/>
      <c r="PIJ642" s="41"/>
      <c r="PIK642" s="41"/>
      <c r="PIL642" s="41"/>
      <c r="PIM642" s="41"/>
      <c r="PIN642" s="41"/>
      <c r="PIO642" s="41"/>
      <c r="PIP642" s="41"/>
      <c r="PIQ642" s="41"/>
      <c r="PIR642" s="41"/>
      <c r="PIS642" s="41"/>
      <c r="PIT642" s="41"/>
      <c r="PIU642" s="41"/>
      <c r="PIV642" s="41"/>
      <c r="PIW642" s="41"/>
      <c r="PIX642" s="41"/>
      <c r="PIY642" s="41"/>
      <c r="PIZ642" s="41"/>
      <c r="PJA642" s="41"/>
      <c r="PJB642" s="41"/>
      <c r="PJC642" s="41"/>
      <c r="PJD642" s="41"/>
      <c r="PJE642" s="41"/>
      <c r="PJF642" s="41"/>
      <c r="PJG642" s="41"/>
      <c r="PJH642" s="41"/>
      <c r="PJI642" s="41"/>
      <c r="PJJ642" s="41"/>
      <c r="PJK642" s="41"/>
      <c r="PJL642" s="41"/>
      <c r="PJM642" s="41"/>
      <c r="PJN642" s="41"/>
      <c r="PJO642" s="41"/>
      <c r="PJP642" s="41"/>
      <c r="PJQ642" s="41"/>
      <c r="PJR642" s="41"/>
      <c r="PJS642" s="41"/>
      <c r="PJT642" s="41"/>
      <c r="PJU642" s="41"/>
      <c r="PJV642" s="41"/>
      <c r="PJW642" s="41"/>
      <c r="PJX642" s="41"/>
      <c r="PJY642" s="41"/>
      <c r="PJZ642" s="41"/>
      <c r="PKA642" s="41"/>
      <c r="PKB642" s="41"/>
      <c r="PKC642" s="41"/>
      <c r="PKD642" s="41"/>
      <c r="PKE642" s="41"/>
      <c r="PKF642" s="41"/>
      <c r="PKG642" s="41"/>
      <c r="PKH642" s="41"/>
      <c r="PKI642" s="41"/>
      <c r="PKJ642" s="41"/>
      <c r="PKK642" s="41"/>
      <c r="PKL642" s="41"/>
      <c r="PKM642" s="41"/>
      <c r="PKN642" s="41"/>
      <c r="PKO642" s="41"/>
      <c r="PKP642" s="41"/>
      <c r="PKQ642" s="41"/>
      <c r="PKR642" s="41"/>
      <c r="PKS642" s="41"/>
      <c r="PKT642" s="41"/>
      <c r="PKU642" s="41"/>
      <c r="PKV642" s="41"/>
      <c r="PKW642" s="41"/>
      <c r="PKX642" s="41"/>
      <c r="PKY642" s="41"/>
      <c r="PKZ642" s="41"/>
      <c r="PLA642" s="41"/>
      <c r="PLB642" s="41"/>
      <c r="PLC642" s="41"/>
      <c r="PLD642" s="41"/>
      <c r="PLE642" s="41"/>
      <c r="PLF642" s="41"/>
      <c r="PLG642" s="41"/>
      <c r="PLH642" s="41"/>
      <c r="PLI642" s="41"/>
      <c r="PLJ642" s="41"/>
      <c r="PLK642" s="41"/>
      <c r="PLL642" s="41"/>
      <c r="PLM642" s="41"/>
      <c r="PLN642" s="41"/>
      <c r="PLO642" s="41"/>
      <c r="PLP642" s="41"/>
      <c r="PLQ642" s="41"/>
      <c r="PLR642" s="41"/>
      <c r="PLS642" s="41"/>
      <c r="PLT642" s="41"/>
      <c r="PLU642" s="41"/>
      <c r="PLV642" s="41"/>
      <c r="PLW642" s="41"/>
      <c r="PLX642" s="41"/>
      <c r="PLY642" s="41"/>
      <c r="PLZ642" s="41"/>
      <c r="PMA642" s="41"/>
      <c r="PMB642" s="41"/>
      <c r="PMC642" s="41"/>
      <c r="PMD642" s="41"/>
      <c r="PME642" s="41"/>
      <c r="PMF642" s="41"/>
      <c r="PMG642" s="41"/>
      <c r="PMH642" s="41"/>
      <c r="PMI642" s="41"/>
      <c r="PMJ642" s="41"/>
      <c r="PMK642" s="41"/>
      <c r="PML642" s="41"/>
      <c r="PMM642" s="41"/>
      <c r="PMN642" s="41"/>
      <c r="PMO642" s="41"/>
      <c r="PMP642" s="41"/>
      <c r="PMQ642" s="41"/>
      <c r="PMR642" s="41"/>
      <c r="PMS642" s="41"/>
      <c r="PMT642" s="41"/>
      <c r="PMU642" s="41"/>
      <c r="PMV642" s="41"/>
      <c r="PMW642" s="41"/>
      <c r="PMX642" s="41"/>
      <c r="PMY642" s="41"/>
      <c r="PMZ642" s="41"/>
      <c r="PNA642" s="41"/>
      <c r="PNB642" s="41"/>
      <c r="PNC642" s="41"/>
      <c r="PND642" s="41"/>
      <c r="PNE642" s="41"/>
      <c r="PNF642" s="41"/>
      <c r="PNG642" s="41"/>
      <c r="PNH642" s="41"/>
      <c r="PNI642" s="41"/>
      <c r="PNJ642" s="41"/>
      <c r="PNK642" s="41"/>
      <c r="PNL642" s="41"/>
      <c r="PNM642" s="41"/>
      <c r="PNN642" s="41"/>
      <c r="PNO642" s="41"/>
      <c r="PNP642" s="41"/>
      <c r="PNQ642" s="41"/>
      <c r="PNR642" s="41"/>
      <c r="PNS642" s="41"/>
      <c r="PNT642" s="41"/>
      <c r="PNU642" s="41"/>
      <c r="PNV642" s="41"/>
      <c r="PNW642" s="41"/>
      <c r="PNX642" s="41"/>
      <c r="PNY642" s="41"/>
      <c r="PNZ642" s="41"/>
      <c r="POA642" s="41"/>
      <c r="POB642" s="41"/>
      <c r="POC642" s="41"/>
      <c r="POD642" s="41"/>
      <c r="POE642" s="41"/>
      <c r="POF642" s="41"/>
      <c r="POG642" s="41"/>
      <c r="POH642" s="41"/>
      <c r="POI642" s="41"/>
      <c r="POJ642" s="41"/>
      <c r="POK642" s="41"/>
      <c r="POL642" s="41"/>
      <c r="POM642" s="41"/>
      <c r="PON642" s="41"/>
      <c r="POO642" s="41"/>
      <c r="POP642" s="41"/>
      <c r="POQ642" s="41"/>
      <c r="POR642" s="41"/>
      <c r="POS642" s="41"/>
      <c r="POT642" s="41"/>
      <c r="POU642" s="41"/>
      <c r="POV642" s="41"/>
      <c r="POW642" s="41"/>
      <c r="POX642" s="41"/>
      <c r="POY642" s="41"/>
      <c r="POZ642" s="41"/>
      <c r="PPA642" s="41"/>
      <c r="PPB642" s="41"/>
      <c r="PPC642" s="41"/>
      <c r="PPD642" s="41"/>
      <c r="PPE642" s="41"/>
      <c r="PPF642" s="41"/>
      <c r="PPG642" s="41"/>
      <c r="PPH642" s="41"/>
      <c r="PPI642" s="41"/>
      <c r="PPJ642" s="41"/>
      <c r="PPK642" s="41"/>
      <c r="PPL642" s="41"/>
      <c r="PPM642" s="41"/>
      <c r="PPN642" s="41"/>
      <c r="PPO642" s="41"/>
      <c r="PPP642" s="41"/>
      <c r="PPQ642" s="41"/>
      <c r="PPR642" s="41"/>
      <c r="PPS642" s="41"/>
      <c r="PPT642" s="41"/>
      <c r="PPU642" s="41"/>
      <c r="PPV642" s="41"/>
      <c r="PPW642" s="41"/>
      <c r="PPX642" s="41"/>
      <c r="PPY642" s="41"/>
      <c r="PPZ642" s="41"/>
      <c r="PQA642" s="41"/>
      <c r="PQB642" s="41"/>
      <c r="PQC642" s="41"/>
      <c r="PQD642" s="41"/>
      <c r="PQE642" s="41"/>
      <c r="PQF642" s="41"/>
      <c r="PQG642" s="41"/>
      <c r="PQH642" s="41"/>
      <c r="PQI642" s="41"/>
      <c r="PQJ642" s="41"/>
      <c r="PQK642" s="41"/>
      <c r="PQL642" s="41"/>
      <c r="PQM642" s="41"/>
      <c r="PQN642" s="41"/>
      <c r="PQO642" s="41"/>
      <c r="PQP642" s="41"/>
      <c r="PQQ642" s="41"/>
      <c r="PQR642" s="41"/>
      <c r="PQS642" s="41"/>
      <c r="PQT642" s="41"/>
      <c r="PQU642" s="41"/>
      <c r="PQV642" s="41"/>
      <c r="PQW642" s="41"/>
      <c r="PQX642" s="41"/>
      <c r="PQY642" s="41"/>
      <c r="PQZ642" s="41"/>
      <c r="PRA642" s="41"/>
      <c r="PRB642" s="41"/>
      <c r="PRC642" s="41"/>
      <c r="PRD642" s="41"/>
      <c r="PRE642" s="41"/>
      <c r="PRF642" s="41"/>
      <c r="PRG642" s="41"/>
      <c r="PRH642" s="41"/>
      <c r="PRI642" s="41"/>
      <c r="PRJ642" s="41"/>
      <c r="PRK642" s="41"/>
      <c r="PRL642" s="41"/>
      <c r="PRM642" s="41"/>
      <c r="PRN642" s="41"/>
      <c r="PRO642" s="41"/>
      <c r="PRP642" s="41"/>
      <c r="PRQ642" s="41"/>
      <c r="PRR642" s="41"/>
      <c r="PRS642" s="41"/>
      <c r="PRT642" s="41"/>
      <c r="PRU642" s="41"/>
      <c r="PRV642" s="41"/>
      <c r="PRW642" s="41"/>
      <c r="PRX642" s="41"/>
      <c r="PRY642" s="41"/>
      <c r="PRZ642" s="41"/>
      <c r="PSA642" s="41"/>
      <c r="PSB642" s="41"/>
      <c r="PSC642" s="41"/>
      <c r="PSD642" s="41"/>
      <c r="PSE642" s="41"/>
      <c r="PSF642" s="41"/>
      <c r="PSG642" s="41"/>
      <c r="PSH642" s="41"/>
      <c r="PSI642" s="41"/>
      <c r="PSJ642" s="41"/>
      <c r="PSK642" s="41"/>
      <c r="PSL642" s="41"/>
      <c r="PSM642" s="41"/>
      <c r="PSN642" s="41"/>
      <c r="PSO642" s="41"/>
      <c r="PSP642" s="41"/>
      <c r="PSQ642" s="41"/>
      <c r="PSR642" s="41"/>
      <c r="PSS642" s="41"/>
      <c r="PST642" s="41"/>
      <c r="PSU642" s="41"/>
      <c r="PSV642" s="41"/>
      <c r="PSW642" s="41"/>
      <c r="PSX642" s="41"/>
      <c r="PSY642" s="41"/>
      <c r="PSZ642" s="41"/>
      <c r="PTA642" s="41"/>
      <c r="PTB642" s="41"/>
      <c r="PTC642" s="41"/>
      <c r="PTD642" s="41"/>
      <c r="PTE642" s="41"/>
      <c r="PTF642" s="41"/>
      <c r="PTG642" s="41"/>
      <c r="PTH642" s="41"/>
      <c r="PTI642" s="41"/>
      <c r="PTJ642" s="41"/>
      <c r="PTK642" s="41"/>
      <c r="PTL642" s="41"/>
      <c r="PTM642" s="41"/>
      <c r="PTN642" s="41"/>
      <c r="PTO642" s="41"/>
      <c r="PTP642" s="41"/>
      <c r="PTQ642" s="41"/>
      <c r="PTR642" s="41"/>
      <c r="PTS642" s="41"/>
      <c r="PTT642" s="41"/>
      <c r="PTU642" s="41"/>
      <c r="PTV642" s="41"/>
      <c r="PTW642" s="41"/>
      <c r="PTX642" s="41"/>
      <c r="PTY642" s="41"/>
      <c r="PTZ642" s="41"/>
      <c r="PUA642" s="41"/>
      <c r="PUB642" s="41"/>
      <c r="PUC642" s="41"/>
      <c r="PUD642" s="41"/>
      <c r="PUE642" s="41"/>
      <c r="PUF642" s="41"/>
      <c r="PUG642" s="41"/>
      <c r="PUH642" s="41"/>
      <c r="PUI642" s="41"/>
      <c r="PUJ642" s="41"/>
      <c r="PUK642" s="41"/>
      <c r="PUL642" s="41"/>
      <c r="PUM642" s="41"/>
      <c r="PUN642" s="41"/>
      <c r="PUO642" s="41"/>
      <c r="PUP642" s="41"/>
      <c r="PUQ642" s="41"/>
      <c r="PUR642" s="41"/>
      <c r="PUS642" s="41"/>
      <c r="PUT642" s="41"/>
      <c r="PUU642" s="41"/>
      <c r="PUV642" s="41"/>
      <c r="PUW642" s="41"/>
      <c r="PUX642" s="41"/>
      <c r="PUY642" s="41"/>
      <c r="PUZ642" s="41"/>
      <c r="PVA642" s="41"/>
      <c r="PVB642" s="41"/>
      <c r="PVC642" s="41"/>
      <c r="PVD642" s="41"/>
      <c r="PVE642" s="41"/>
      <c r="PVF642" s="41"/>
      <c r="PVG642" s="41"/>
      <c r="PVH642" s="41"/>
      <c r="PVI642" s="41"/>
      <c r="PVJ642" s="41"/>
      <c r="PVK642" s="41"/>
      <c r="PVL642" s="41"/>
      <c r="PVM642" s="41"/>
      <c r="PVN642" s="41"/>
      <c r="PVO642" s="41"/>
      <c r="PVP642" s="41"/>
      <c r="PVQ642" s="41"/>
      <c r="PVR642" s="41"/>
      <c r="PVS642" s="41"/>
      <c r="PVT642" s="41"/>
      <c r="PVU642" s="41"/>
      <c r="PVV642" s="41"/>
      <c r="PVW642" s="41"/>
      <c r="PVX642" s="41"/>
      <c r="PVY642" s="41"/>
      <c r="PVZ642" s="41"/>
      <c r="PWA642" s="41"/>
      <c r="PWB642" s="41"/>
      <c r="PWC642" s="41"/>
      <c r="PWD642" s="41"/>
      <c r="PWE642" s="41"/>
      <c r="PWF642" s="41"/>
      <c r="PWG642" s="41"/>
      <c r="PWH642" s="41"/>
      <c r="PWI642" s="41"/>
      <c r="PWJ642" s="41"/>
      <c r="PWK642" s="41"/>
      <c r="PWL642" s="41"/>
      <c r="PWM642" s="41"/>
      <c r="PWN642" s="41"/>
      <c r="PWO642" s="41"/>
      <c r="PWP642" s="41"/>
      <c r="PWQ642" s="41"/>
      <c r="PWR642" s="41"/>
      <c r="PWS642" s="41"/>
      <c r="PWT642" s="41"/>
      <c r="PWU642" s="41"/>
      <c r="PWV642" s="41"/>
      <c r="PWW642" s="41"/>
      <c r="PWX642" s="41"/>
      <c r="PWY642" s="41"/>
      <c r="PWZ642" s="41"/>
      <c r="PXA642" s="41"/>
      <c r="PXB642" s="41"/>
      <c r="PXC642" s="41"/>
      <c r="PXD642" s="41"/>
      <c r="PXE642" s="41"/>
      <c r="PXF642" s="41"/>
      <c r="PXG642" s="41"/>
      <c r="PXH642" s="41"/>
      <c r="PXI642" s="41"/>
      <c r="PXJ642" s="41"/>
      <c r="PXK642" s="41"/>
      <c r="PXL642" s="41"/>
      <c r="PXM642" s="41"/>
      <c r="PXN642" s="41"/>
      <c r="PXO642" s="41"/>
      <c r="PXP642" s="41"/>
      <c r="PXQ642" s="41"/>
      <c r="PXR642" s="41"/>
      <c r="PXS642" s="41"/>
      <c r="PXT642" s="41"/>
      <c r="PXU642" s="41"/>
      <c r="PXV642" s="41"/>
      <c r="PXW642" s="41"/>
      <c r="PXX642" s="41"/>
      <c r="PXY642" s="41"/>
      <c r="PXZ642" s="41"/>
      <c r="PYA642" s="41"/>
      <c r="PYB642" s="41"/>
      <c r="PYC642" s="41"/>
      <c r="PYD642" s="41"/>
      <c r="PYE642" s="41"/>
      <c r="PYF642" s="41"/>
      <c r="PYG642" s="41"/>
      <c r="PYH642" s="41"/>
      <c r="PYI642" s="41"/>
      <c r="PYJ642" s="41"/>
      <c r="PYK642" s="41"/>
      <c r="PYL642" s="41"/>
      <c r="PYM642" s="41"/>
      <c r="PYN642" s="41"/>
      <c r="PYO642" s="41"/>
      <c r="PYP642" s="41"/>
      <c r="PYQ642" s="41"/>
      <c r="PYR642" s="41"/>
      <c r="PYS642" s="41"/>
      <c r="PYT642" s="41"/>
      <c r="PYU642" s="41"/>
      <c r="PYV642" s="41"/>
      <c r="PYW642" s="41"/>
      <c r="PYX642" s="41"/>
      <c r="PYY642" s="41"/>
      <c r="PYZ642" s="41"/>
      <c r="PZA642" s="41"/>
      <c r="PZB642" s="41"/>
      <c r="PZC642" s="41"/>
      <c r="PZD642" s="41"/>
      <c r="PZE642" s="41"/>
      <c r="PZF642" s="41"/>
      <c r="PZG642" s="41"/>
      <c r="PZH642" s="41"/>
      <c r="PZI642" s="41"/>
      <c r="PZJ642" s="41"/>
      <c r="PZK642" s="41"/>
      <c r="PZL642" s="41"/>
      <c r="PZM642" s="41"/>
      <c r="PZN642" s="41"/>
      <c r="PZO642" s="41"/>
      <c r="PZP642" s="41"/>
      <c r="PZQ642" s="41"/>
      <c r="PZR642" s="41"/>
      <c r="PZS642" s="41"/>
      <c r="PZT642" s="41"/>
      <c r="PZU642" s="41"/>
      <c r="PZV642" s="41"/>
      <c r="PZW642" s="41"/>
      <c r="PZX642" s="41"/>
      <c r="PZY642" s="41"/>
      <c r="PZZ642" s="41"/>
      <c r="QAA642" s="41"/>
      <c r="QAB642" s="41"/>
      <c r="QAC642" s="41"/>
      <c r="QAD642" s="41"/>
      <c r="QAE642" s="41"/>
      <c r="QAF642" s="41"/>
      <c r="QAG642" s="41"/>
      <c r="QAH642" s="41"/>
      <c r="QAI642" s="41"/>
      <c r="QAJ642" s="41"/>
      <c r="QAK642" s="41"/>
      <c r="QAL642" s="41"/>
      <c r="QAM642" s="41"/>
      <c r="QAN642" s="41"/>
      <c r="QAO642" s="41"/>
      <c r="QAP642" s="41"/>
      <c r="QAQ642" s="41"/>
      <c r="QAR642" s="41"/>
      <c r="QAS642" s="41"/>
      <c r="QAT642" s="41"/>
      <c r="QAU642" s="41"/>
      <c r="QAV642" s="41"/>
      <c r="QAW642" s="41"/>
      <c r="QAX642" s="41"/>
      <c r="QAY642" s="41"/>
      <c r="QAZ642" s="41"/>
      <c r="QBA642" s="41"/>
      <c r="QBB642" s="41"/>
      <c r="QBC642" s="41"/>
      <c r="QBD642" s="41"/>
      <c r="QBE642" s="41"/>
      <c r="QBF642" s="41"/>
      <c r="QBG642" s="41"/>
      <c r="QBH642" s="41"/>
      <c r="QBI642" s="41"/>
      <c r="QBJ642" s="41"/>
      <c r="QBK642" s="41"/>
      <c r="QBL642" s="41"/>
      <c r="QBM642" s="41"/>
      <c r="QBN642" s="41"/>
      <c r="QBO642" s="41"/>
      <c r="QBP642" s="41"/>
      <c r="QBQ642" s="41"/>
      <c r="QBR642" s="41"/>
      <c r="QBS642" s="41"/>
      <c r="QBT642" s="41"/>
      <c r="QBU642" s="41"/>
      <c r="QBV642" s="41"/>
      <c r="QBW642" s="41"/>
      <c r="QBX642" s="41"/>
      <c r="QBY642" s="41"/>
      <c r="QBZ642" s="41"/>
      <c r="QCA642" s="41"/>
      <c r="QCB642" s="41"/>
      <c r="QCC642" s="41"/>
      <c r="QCD642" s="41"/>
      <c r="QCE642" s="41"/>
      <c r="QCF642" s="41"/>
      <c r="QCG642" s="41"/>
      <c r="QCH642" s="41"/>
      <c r="QCI642" s="41"/>
      <c r="QCJ642" s="41"/>
      <c r="QCK642" s="41"/>
      <c r="QCL642" s="41"/>
      <c r="QCM642" s="41"/>
      <c r="QCN642" s="41"/>
      <c r="QCO642" s="41"/>
      <c r="QCP642" s="41"/>
      <c r="QCQ642" s="41"/>
      <c r="QCR642" s="41"/>
      <c r="QCS642" s="41"/>
      <c r="QCT642" s="41"/>
      <c r="QCU642" s="41"/>
      <c r="QCV642" s="41"/>
      <c r="QCW642" s="41"/>
      <c r="QCX642" s="41"/>
      <c r="QCY642" s="41"/>
      <c r="QCZ642" s="41"/>
      <c r="QDA642" s="41"/>
      <c r="QDB642" s="41"/>
      <c r="QDC642" s="41"/>
      <c r="QDD642" s="41"/>
      <c r="QDE642" s="41"/>
      <c r="QDF642" s="41"/>
      <c r="QDG642" s="41"/>
      <c r="QDH642" s="41"/>
      <c r="QDI642" s="41"/>
      <c r="QDJ642" s="41"/>
      <c r="QDK642" s="41"/>
      <c r="QDL642" s="41"/>
      <c r="QDM642" s="41"/>
      <c r="QDN642" s="41"/>
      <c r="QDO642" s="41"/>
      <c r="QDP642" s="41"/>
      <c r="QDQ642" s="41"/>
      <c r="QDR642" s="41"/>
      <c r="QDS642" s="41"/>
      <c r="QDT642" s="41"/>
      <c r="QDU642" s="41"/>
      <c r="QDV642" s="41"/>
      <c r="QDW642" s="41"/>
      <c r="QDX642" s="41"/>
      <c r="QDY642" s="41"/>
      <c r="QDZ642" s="41"/>
      <c r="QEA642" s="41"/>
      <c r="QEB642" s="41"/>
      <c r="QEC642" s="41"/>
      <c r="QED642" s="41"/>
      <c r="QEE642" s="41"/>
      <c r="QEF642" s="41"/>
      <c r="QEG642" s="41"/>
      <c r="QEH642" s="41"/>
      <c r="QEI642" s="41"/>
      <c r="QEJ642" s="41"/>
      <c r="QEK642" s="41"/>
      <c r="QEL642" s="41"/>
      <c r="QEM642" s="41"/>
      <c r="QEN642" s="41"/>
      <c r="QEO642" s="41"/>
      <c r="QEP642" s="41"/>
      <c r="QEQ642" s="41"/>
      <c r="QER642" s="41"/>
      <c r="QES642" s="41"/>
      <c r="QET642" s="41"/>
      <c r="QEU642" s="41"/>
      <c r="QEV642" s="41"/>
      <c r="QEW642" s="41"/>
      <c r="QEX642" s="41"/>
      <c r="QEY642" s="41"/>
      <c r="QEZ642" s="41"/>
      <c r="QFA642" s="41"/>
      <c r="QFB642" s="41"/>
      <c r="QFC642" s="41"/>
      <c r="QFD642" s="41"/>
      <c r="QFE642" s="41"/>
      <c r="QFF642" s="41"/>
      <c r="QFG642" s="41"/>
      <c r="QFH642" s="41"/>
      <c r="QFI642" s="41"/>
      <c r="QFJ642" s="41"/>
      <c r="QFK642" s="41"/>
      <c r="QFL642" s="41"/>
      <c r="QFM642" s="41"/>
      <c r="QFN642" s="41"/>
      <c r="QFO642" s="41"/>
      <c r="QFP642" s="41"/>
      <c r="QFQ642" s="41"/>
      <c r="QFR642" s="41"/>
      <c r="QFS642" s="41"/>
      <c r="QFT642" s="41"/>
      <c r="QFU642" s="41"/>
      <c r="QFV642" s="41"/>
      <c r="QFW642" s="41"/>
      <c r="QFX642" s="41"/>
      <c r="QFY642" s="41"/>
      <c r="QFZ642" s="41"/>
      <c r="QGA642" s="41"/>
      <c r="QGB642" s="41"/>
      <c r="QGC642" s="41"/>
      <c r="QGD642" s="41"/>
      <c r="QGE642" s="41"/>
      <c r="QGF642" s="41"/>
      <c r="QGG642" s="41"/>
      <c r="QGH642" s="41"/>
      <c r="QGI642" s="41"/>
      <c r="QGJ642" s="41"/>
      <c r="QGK642" s="41"/>
      <c r="QGL642" s="41"/>
      <c r="QGM642" s="41"/>
      <c r="QGN642" s="41"/>
      <c r="QGO642" s="41"/>
      <c r="QGP642" s="41"/>
      <c r="QGQ642" s="41"/>
      <c r="QGR642" s="41"/>
      <c r="QGS642" s="41"/>
      <c r="QGT642" s="41"/>
      <c r="QGU642" s="41"/>
      <c r="QGV642" s="41"/>
      <c r="QGW642" s="41"/>
      <c r="QGX642" s="41"/>
      <c r="QGY642" s="41"/>
      <c r="QGZ642" s="41"/>
      <c r="QHA642" s="41"/>
      <c r="QHB642" s="41"/>
      <c r="QHC642" s="41"/>
      <c r="QHD642" s="41"/>
      <c r="QHE642" s="41"/>
      <c r="QHF642" s="41"/>
      <c r="QHG642" s="41"/>
      <c r="QHH642" s="41"/>
      <c r="QHI642" s="41"/>
      <c r="QHJ642" s="41"/>
      <c r="QHK642" s="41"/>
      <c r="QHL642" s="41"/>
      <c r="QHM642" s="41"/>
      <c r="QHN642" s="41"/>
      <c r="QHO642" s="41"/>
      <c r="QHP642" s="41"/>
      <c r="QHQ642" s="41"/>
      <c r="QHR642" s="41"/>
      <c r="QHS642" s="41"/>
      <c r="QHT642" s="41"/>
      <c r="QHU642" s="41"/>
      <c r="QHV642" s="41"/>
      <c r="QHW642" s="41"/>
      <c r="QHX642" s="41"/>
      <c r="QHY642" s="41"/>
      <c r="QHZ642" s="41"/>
      <c r="QIA642" s="41"/>
      <c r="QIB642" s="41"/>
      <c r="QIC642" s="41"/>
      <c r="QID642" s="41"/>
      <c r="QIE642" s="41"/>
      <c r="QIF642" s="41"/>
      <c r="QIG642" s="41"/>
      <c r="QIH642" s="41"/>
      <c r="QII642" s="41"/>
      <c r="QIJ642" s="41"/>
      <c r="QIK642" s="41"/>
      <c r="QIL642" s="41"/>
      <c r="QIM642" s="41"/>
      <c r="QIN642" s="41"/>
      <c r="QIO642" s="41"/>
      <c r="QIP642" s="41"/>
      <c r="QIQ642" s="41"/>
      <c r="QIR642" s="41"/>
      <c r="QIS642" s="41"/>
      <c r="QIT642" s="41"/>
      <c r="QIU642" s="41"/>
      <c r="QIV642" s="41"/>
      <c r="QIW642" s="41"/>
      <c r="QIX642" s="41"/>
      <c r="QIY642" s="41"/>
      <c r="QIZ642" s="41"/>
      <c r="QJA642" s="41"/>
      <c r="QJB642" s="41"/>
      <c r="QJC642" s="41"/>
      <c r="QJD642" s="41"/>
      <c r="QJE642" s="41"/>
      <c r="QJF642" s="41"/>
      <c r="QJG642" s="41"/>
      <c r="QJH642" s="41"/>
      <c r="QJI642" s="41"/>
      <c r="QJJ642" s="41"/>
      <c r="QJK642" s="41"/>
      <c r="QJL642" s="41"/>
      <c r="QJM642" s="41"/>
      <c r="QJN642" s="41"/>
      <c r="QJO642" s="41"/>
      <c r="QJP642" s="41"/>
      <c r="QJQ642" s="41"/>
      <c r="QJR642" s="41"/>
      <c r="QJS642" s="41"/>
      <c r="QJT642" s="41"/>
      <c r="QJU642" s="41"/>
      <c r="QJV642" s="41"/>
      <c r="QJW642" s="41"/>
      <c r="QJX642" s="41"/>
      <c r="QJY642" s="41"/>
      <c r="QJZ642" s="41"/>
      <c r="QKA642" s="41"/>
      <c r="QKB642" s="41"/>
      <c r="QKC642" s="41"/>
      <c r="QKD642" s="41"/>
      <c r="QKE642" s="41"/>
      <c r="QKF642" s="41"/>
      <c r="QKG642" s="41"/>
      <c r="QKH642" s="41"/>
      <c r="QKI642" s="41"/>
      <c r="QKJ642" s="41"/>
      <c r="QKK642" s="41"/>
      <c r="QKL642" s="41"/>
      <c r="QKM642" s="41"/>
      <c r="QKN642" s="41"/>
      <c r="QKO642" s="41"/>
      <c r="QKP642" s="41"/>
      <c r="QKQ642" s="41"/>
      <c r="QKR642" s="41"/>
      <c r="QKS642" s="41"/>
      <c r="QKT642" s="41"/>
      <c r="QKU642" s="41"/>
      <c r="QKV642" s="41"/>
      <c r="QKW642" s="41"/>
      <c r="QKX642" s="41"/>
      <c r="QKY642" s="41"/>
      <c r="QKZ642" s="41"/>
      <c r="QLA642" s="41"/>
      <c r="QLB642" s="41"/>
      <c r="QLC642" s="41"/>
      <c r="QLD642" s="41"/>
      <c r="QLE642" s="41"/>
      <c r="QLF642" s="41"/>
      <c r="QLG642" s="41"/>
      <c r="QLH642" s="41"/>
      <c r="QLI642" s="41"/>
      <c r="QLJ642" s="41"/>
      <c r="QLK642" s="41"/>
      <c r="QLL642" s="41"/>
      <c r="QLM642" s="41"/>
      <c r="QLN642" s="41"/>
      <c r="QLO642" s="41"/>
      <c r="QLP642" s="41"/>
      <c r="QLQ642" s="41"/>
      <c r="QLR642" s="41"/>
      <c r="QLS642" s="41"/>
      <c r="QLT642" s="41"/>
      <c r="QLU642" s="41"/>
      <c r="QLV642" s="41"/>
      <c r="QLW642" s="41"/>
      <c r="QLX642" s="41"/>
      <c r="QLY642" s="41"/>
      <c r="QLZ642" s="41"/>
      <c r="QMA642" s="41"/>
      <c r="QMB642" s="41"/>
      <c r="QMC642" s="41"/>
      <c r="QMD642" s="41"/>
      <c r="QME642" s="41"/>
      <c r="QMF642" s="41"/>
      <c r="QMG642" s="41"/>
      <c r="QMH642" s="41"/>
      <c r="QMI642" s="41"/>
      <c r="QMJ642" s="41"/>
      <c r="QMK642" s="41"/>
      <c r="QML642" s="41"/>
      <c r="QMM642" s="41"/>
      <c r="QMN642" s="41"/>
      <c r="QMO642" s="41"/>
      <c r="QMP642" s="41"/>
      <c r="QMQ642" s="41"/>
      <c r="QMR642" s="41"/>
      <c r="QMS642" s="41"/>
      <c r="QMT642" s="41"/>
      <c r="QMU642" s="41"/>
      <c r="QMV642" s="41"/>
      <c r="QMW642" s="41"/>
      <c r="QMX642" s="41"/>
      <c r="QMY642" s="41"/>
      <c r="QMZ642" s="41"/>
      <c r="QNA642" s="41"/>
      <c r="QNB642" s="41"/>
      <c r="QNC642" s="41"/>
      <c r="QND642" s="41"/>
      <c r="QNE642" s="41"/>
      <c r="QNF642" s="41"/>
      <c r="QNG642" s="41"/>
      <c r="QNH642" s="41"/>
      <c r="QNI642" s="41"/>
      <c r="QNJ642" s="41"/>
      <c r="QNK642" s="41"/>
      <c r="QNL642" s="41"/>
      <c r="QNM642" s="41"/>
      <c r="QNN642" s="41"/>
      <c r="QNO642" s="41"/>
      <c r="QNP642" s="41"/>
      <c r="QNQ642" s="41"/>
      <c r="QNR642" s="41"/>
      <c r="QNS642" s="41"/>
      <c r="QNT642" s="41"/>
      <c r="QNU642" s="41"/>
      <c r="QNV642" s="41"/>
      <c r="QNW642" s="41"/>
      <c r="QNX642" s="41"/>
      <c r="QNY642" s="41"/>
      <c r="QNZ642" s="41"/>
      <c r="QOA642" s="41"/>
      <c r="QOB642" s="41"/>
      <c r="QOC642" s="41"/>
      <c r="QOD642" s="41"/>
      <c r="QOE642" s="41"/>
      <c r="QOF642" s="41"/>
      <c r="QOG642" s="41"/>
      <c r="QOH642" s="41"/>
      <c r="QOI642" s="41"/>
      <c r="QOJ642" s="41"/>
      <c r="QOK642" s="41"/>
      <c r="QOL642" s="41"/>
      <c r="QOM642" s="41"/>
      <c r="QON642" s="41"/>
      <c r="QOO642" s="41"/>
      <c r="QOP642" s="41"/>
      <c r="QOQ642" s="41"/>
      <c r="QOR642" s="41"/>
      <c r="QOS642" s="41"/>
      <c r="QOT642" s="41"/>
      <c r="QOU642" s="41"/>
      <c r="QOV642" s="41"/>
      <c r="QOW642" s="41"/>
      <c r="QOX642" s="41"/>
      <c r="QOY642" s="41"/>
      <c r="QOZ642" s="41"/>
      <c r="QPA642" s="41"/>
      <c r="QPB642" s="41"/>
      <c r="QPC642" s="41"/>
      <c r="QPD642" s="41"/>
      <c r="QPE642" s="41"/>
      <c r="QPF642" s="41"/>
      <c r="QPG642" s="41"/>
      <c r="QPH642" s="41"/>
      <c r="QPI642" s="41"/>
      <c r="QPJ642" s="41"/>
      <c r="QPK642" s="41"/>
      <c r="QPL642" s="41"/>
      <c r="QPM642" s="41"/>
      <c r="QPN642" s="41"/>
      <c r="QPO642" s="41"/>
      <c r="QPP642" s="41"/>
      <c r="QPQ642" s="41"/>
      <c r="QPR642" s="41"/>
      <c r="QPS642" s="41"/>
      <c r="QPT642" s="41"/>
      <c r="QPU642" s="41"/>
      <c r="QPV642" s="41"/>
      <c r="QPW642" s="41"/>
      <c r="QPX642" s="41"/>
      <c r="QPY642" s="41"/>
      <c r="QPZ642" s="41"/>
      <c r="QQA642" s="41"/>
      <c r="QQB642" s="41"/>
      <c r="QQC642" s="41"/>
      <c r="QQD642" s="41"/>
      <c r="QQE642" s="41"/>
      <c r="QQF642" s="41"/>
      <c r="QQG642" s="41"/>
      <c r="QQH642" s="41"/>
      <c r="QQI642" s="41"/>
      <c r="QQJ642" s="41"/>
      <c r="QQK642" s="41"/>
      <c r="QQL642" s="41"/>
      <c r="QQM642" s="41"/>
      <c r="QQN642" s="41"/>
      <c r="QQO642" s="41"/>
      <c r="QQP642" s="41"/>
      <c r="QQQ642" s="41"/>
      <c r="QQR642" s="41"/>
      <c r="QQS642" s="41"/>
      <c r="QQT642" s="41"/>
      <c r="QQU642" s="41"/>
      <c r="QQV642" s="41"/>
      <c r="QQW642" s="41"/>
      <c r="QQX642" s="41"/>
      <c r="QQY642" s="41"/>
      <c r="QQZ642" s="41"/>
      <c r="QRA642" s="41"/>
      <c r="QRB642" s="41"/>
      <c r="QRC642" s="41"/>
      <c r="QRD642" s="41"/>
      <c r="QRE642" s="41"/>
      <c r="QRF642" s="41"/>
      <c r="QRG642" s="41"/>
      <c r="QRH642" s="41"/>
      <c r="QRI642" s="41"/>
      <c r="QRJ642" s="41"/>
      <c r="QRK642" s="41"/>
      <c r="QRL642" s="41"/>
      <c r="QRM642" s="41"/>
      <c r="QRN642" s="41"/>
      <c r="QRO642" s="41"/>
      <c r="QRP642" s="41"/>
      <c r="QRQ642" s="41"/>
      <c r="QRR642" s="41"/>
      <c r="QRS642" s="41"/>
      <c r="QRT642" s="41"/>
      <c r="QRU642" s="41"/>
      <c r="QRV642" s="41"/>
      <c r="QRW642" s="41"/>
      <c r="QRX642" s="41"/>
      <c r="QRY642" s="41"/>
      <c r="QRZ642" s="41"/>
      <c r="QSA642" s="41"/>
      <c r="QSB642" s="41"/>
      <c r="QSC642" s="41"/>
      <c r="QSD642" s="41"/>
      <c r="QSE642" s="41"/>
      <c r="QSF642" s="41"/>
      <c r="QSG642" s="41"/>
      <c r="QSH642" s="41"/>
      <c r="QSI642" s="41"/>
      <c r="QSJ642" s="41"/>
      <c r="QSK642" s="41"/>
      <c r="QSL642" s="41"/>
      <c r="QSM642" s="41"/>
      <c r="QSN642" s="41"/>
      <c r="QSO642" s="41"/>
      <c r="QSP642" s="41"/>
      <c r="QSQ642" s="41"/>
      <c r="QSR642" s="41"/>
      <c r="QSS642" s="41"/>
      <c r="QST642" s="41"/>
      <c r="QSU642" s="41"/>
      <c r="QSV642" s="41"/>
      <c r="QSW642" s="41"/>
      <c r="QSX642" s="41"/>
      <c r="QSY642" s="41"/>
      <c r="QSZ642" s="41"/>
      <c r="QTA642" s="41"/>
      <c r="QTB642" s="41"/>
      <c r="QTC642" s="41"/>
      <c r="QTD642" s="41"/>
      <c r="QTE642" s="41"/>
      <c r="QTF642" s="41"/>
      <c r="QTG642" s="41"/>
      <c r="QTH642" s="41"/>
      <c r="QTI642" s="41"/>
      <c r="QTJ642" s="41"/>
      <c r="QTK642" s="41"/>
      <c r="QTL642" s="41"/>
      <c r="QTM642" s="41"/>
      <c r="QTN642" s="41"/>
      <c r="QTO642" s="41"/>
      <c r="QTP642" s="41"/>
      <c r="QTQ642" s="41"/>
      <c r="QTR642" s="41"/>
      <c r="QTS642" s="41"/>
      <c r="QTT642" s="41"/>
      <c r="QTU642" s="41"/>
      <c r="QTV642" s="41"/>
      <c r="QTW642" s="41"/>
      <c r="QTX642" s="41"/>
      <c r="QTY642" s="41"/>
      <c r="QTZ642" s="41"/>
      <c r="QUA642" s="41"/>
      <c r="QUB642" s="41"/>
      <c r="QUC642" s="41"/>
      <c r="QUD642" s="41"/>
      <c r="QUE642" s="41"/>
      <c r="QUF642" s="41"/>
      <c r="QUG642" s="41"/>
      <c r="QUH642" s="41"/>
      <c r="QUI642" s="41"/>
      <c r="QUJ642" s="41"/>
      <c r="QUK642" s="41"/>
      <c r="QUL642" s="41"/>
      <c r="QUM642" s="41"/>
      <c r="QUN642" s="41"/>
      <c r="QUO642" s="41"/>
      <c r="QUP642" s="41"/>
      <c r="QUQ642" s="41"/>
      <c r="QUR642" s="41"/>
      <c r="QUS642" s="41"/>
      <c r="QUT642" s="41"/>
      <c r="QUU642" s="41"/>
      <c r="QUV642" s="41"/>
      <c r="QUW642" s="41"/>
      <c r="QUX642" s="41"/>
      <c r="QUY642" s="41"/>
      <c r="QUZ642" s="41"/>
      <c r="QVA642" s="41"/>
      <c r="QVB642" s="41"/>
      <c r="QVC642" s="41"/>
      <c r="QVD642" s="41"/>
      <c r="QVE642" s="41"/>
      <c r="QVF642" s="41"/>
      <c r="QVG642" s="41"/>
      <c r="QVH642" s="41"/>
      <c r="QVI642" s="41"/>
      <c r="QVJ642" s="41"/>
      <c r="QVK642" s="41"/>
      <c r="QVL642" s="41"/>
      <c r="QVM642" s="41"/>
      <c r="QVN642" s="41"/>
      <c r="QVO642" s="41"/>
      <c r="QVP642" s="41"/>
      <c r="QVQ642" s="41"/>
      <c r="QVR642" s="41"/>
      <c r="QVS642" s="41"/>
      <c r="QVT642" s="41"/>
      <c r="QVU642" s="41"/>
      <c r="QVV642" s="41"/>
      <c r="QVW642" s="41"/>
      <c r="QVX642" s="41"/>
      <c r="QVY642" s="41"/>
      <c r="QVZ642" s="41"/>
      <c r="QWA642" s="41"/>
      <c r="QWB642" s="41"/>
      <c r="QWC642" s="41"/>
      <c r="QWD642" s="41"/>
      <c r="QWE642" s="41"/>
      <c r="QWF642" s="41"/>
      <c r="QWG642" s="41"/>
      <c r="QWH642" s="41"/>
      <c r="QWI642" s="41"/>
      <c r="QWJ642" s="41"/>
      <c r="QWK642" s="41"/>
      <c r="QWL642" s="41"/>
      <c r="QWM642" s="41"/>
      <c r="QWN642" s="41"/>
      <c r="QWO642" s="41"/>
      <c r="QWP642" s="41"/>
      <c r="QWQ642" s="41"/>
      <c r="QWR642" s="41"/>
      <c r="QWS642" s="41"/>
      <c r="QWT642" s="41"/>
      <c r="QWU642" s="41"/>
      <c r="QWV642" s="41"/>
      <c r="QWW642" s="41"/>
      <c r="QWX642" s="41"/>
      <c r="QWY642" s="41"/>
      <c r="QWZ642" s="41"/>
      <c r="QXA642" s="41"/>
      <c r="QXB642" s="41"/>
      <c r="QXC642" s="41"/>
      <c r="QXD642" s="41"/>
      <c r="QXE642" s="41"/>
      <c r="QXF642" s="41"/>
      <c r="QXG642" s="41"/>
      <c r="QXH642" s="41"/>
      <c r="QXI642" s="41"/>
      <c r="QXJ642" s="41"/>
      <c r="QXK642" s="41"/>
      <c r="QXL642" s="41"/>
      <c r="QXM642" s="41"/>
      <c r="QXN642" s="41"/>
      <c r="QXO642" s="41"/>
      <c r="QXP642" s="41"/>
      <c r="QXQ642" s="41"/>
      <c r="QXR642" s="41"/>
      <c r="QXS642" s="41"/>
      <c r="QXT642" s="41"/>
      <c r="QXU642" s="41"/>
      <c r="QXV642" s="41"/>
      <c r="QXW642" s="41"/>
      <c r="QXX642" s="41"/>
      <c r="QXY642" s="41"/>
      <c r="QXZ642" s="41"/>
      <c r="QYA642" s="41"/>
      <c r="QYB642" s="41"/>
      <c r="QYC642" s="41"/>
      <c r="QYD642" s="41"/>
      <c r="QYE642" s="41"/>
      <c r="QYF642" s="41"/>
      <c r="QYG642" s="41"/>
      <c r="QYH642" s="41"/>
      <c r="QYI642" s="41"/>
      <c r="QYJ642" s="41"/>
      <c r="QYK642" s="41"/>
      <c r="QYL642" s="41"/>
      <c r="QYM642" s="41"/>
      <c r="QYN642" s="41"/>
      <c r="QYO642" s="41"/>
      <c r="QYP642" s="41"/>
      <c r="QYQ642" s="41"/>
      <c r="QYR642" s="41"/>
      <c r="QYS642" s="41"/>
      <c r="QYT642" s="41"/>
      <c r="QYU642" s="41"/>
      <c r="QYV642" s="41"/>
      <c r="QYW642" s="41"/>
      <c r="QYX642" s="41"/>
      <c r="QYY642" s="41"/>
      <c r="QYZ642" s="41"/>
      <c r="QZA642" s="41"/>
      <c r="QZB642" s="41"/>
      <c r="QZC642" s="41"/>
      <c r="QZD642" s="41"/>
      <c r="QZE642" s="41"/>
      <c r="QZF642" s="41"/>
      <c r="QZG642" s="41"/>
      <c r="QZH642" s="41"/>
      <c r="QZI642" s="41"/>
      <c r="QZJ642" s="41"/>
      <c r="QZK642" s="41"/>
      <c r="QZL642" s="41"/>
      <c r="QZM642" s="41"/>
      <c r="QZN642" s="41"/>
      <c r="QZO642" s="41"/>
      <c r="QZP642" s="41"/>
      <c r="QZQ642" s="41"/>
      <c r="QZR642" s="41"/>
      <c r="QZS642" s="41"/>
      <c r="QZT642" s="41"/>
      <c r="QZU642" s="41"/>
      <c r="QZV642" s="41"/>
      <c r="QZW642" s="41"/>
      <c r="QZX642" s="41"/>
      <c r="QZY642" s="41"/>
      <c r="QZZ642" s="41"/>
      <c r="RAA642" s="41"/>
      <c r="RAB642" s="41"/>
      <c r="RAC642" s="41"/>
      <c r="RAD642" s="41"/>
      <c r="RAE642" s="41"/>
      <c r="RAF642" s="41"/>
      <c r="RAG642" s="41"/>
      <c r="RAH642" s="41"/>
      <c r="RAI642" s="41"/>
      <c r="RAJ642" s="41"/>
      <c r="RAK642" s="41"/>
      <c r="RAL642" s="41"/>
      <c r="RAM642" s="41"/>
      <c r="RAN642" s="41"/>
      <c r="RAO642" s="41"/>
      <c r="RAP642" s="41"/>
      <c r="RAQ642" s="41"/>
      <c r="RAR642" s="41"/>
      <c r="RAS642" s="41"/>
      <c r="RAT642" s="41"/>
      <c r="RAU642" s="41"/>
      <c r="RAV642" s="41"/>
      <c r="RAW642" s="41"/>
      <c r="RAX642" s="41"/>
      <c r="RAY642" s="41"/>
      <c r="RAZ642" s="41"/>
      <c r="RBA642" s="41"/>
      <c r="RBB642" s="41"/>
      <c r="RBC642" s="41"/>
      <c r="RBD642" s="41"/>
      <c r="RBE642" s="41"/>
      <c r="RBF642" s="41"/>
      <c r="RBG642" s="41"/>
      <c r="RBH642" s="41"/>
      <c r="RBI642" s="41"/>
      <c r="RBJ642" s="41"/>
      <c r="RBK642" s="41"/>
      <c r="RBL642" s="41"/>
      <c r="RBM642" s="41"/>
      <c r="RBN642" s="41"/>
      <c r="RBO642" s="41"/>
      <c r="RBP642" s="41"/>
      <c r="RBQ642" s="41"/>
      <c r="RBR642" s="41"/>
      <c r="RBS642" s="41"/>
      <c r="RBT642" s="41"/>
      <c r="RBU642" s="41"/>
      <c r="RBV642" s="41"/>
      <c r="RBW642" s="41"/>
      <c r="RBX642" s="41"/>
      <c r="RBY642" s="41"/>
      <c r="RBZ642" s="41"/>
      <c r="RCA642" s="41"/>
      <c r="RCB642" s="41"/>
      <c r="RCC642" s="41"/>
      <c r="RCD642" s="41"/>
      <c r="RCE642" s="41"/>
      <c r="RCF642" s="41"/>
      <c r="RCG642" s="41"/>
      <c r="RCH642" s="41"/>
      <c r="RCI642" s="41"/>
      <c r="RCJ642" s="41"/>
      <c r="RCK642" s="41"/>
      <c r="RCL642" s="41"/>
      <c r="RCM642" s="41"/>
      <c r="RCN642" s="41"/>
      <c r="RCO642" s="41"/>
      <c r="RCP642" s="41"/>
      <c r="RCQ642" s="41"/>
      <c r="RCR642" s="41"/>
      <c r="RCS642" s="41"/>
      <c r="RCT642" s="41"/>
      <c r="RCU642" s="41"/>
      <c r="RCV642" s="41"/>
      <c r="RCW642" s="41"/>
      <c r="RCX642" s="41"/>
      <c r="RCY642" s="41"/>
      <c r="RCZ642" s="41"/>
      <c r="RDA642" s="41"/>
      <c r="RDB642" s="41"/>
      <c r="RDC642" s="41"/>
      <c r="RDD642" s="41"/>
      <c r="RDE642" s="41"/>
      <c r="RDF642" s="41"/>
      <c r="RDG642" s="41"/>
      <c r="RDH642" s="41"/>
      <c r="RDI642" s="41"/>
      <c r="RDJ642" s="41"/>
      <c r="RDK642" s="41"/>
      <c r="RDL642" s="41"/>
      <c r="RDM642" s="41"/>
      <c r="RDN642" s="41"/>
      <c r="RDO642" s="41"/>
      <c r="RDP642" s="41"/>
      <c r="RDQ642" s="41"/>
      <c r="RDR642" s="41"/>
      <c r="RDS642" s="41"/>
      <c r="RDT642" s="41"/>
      <c r="RDU642" s="41"/>
      <c r="RDV642" s="41"/>
      <c r="RDW642" s="41"/>
      <c r="RDX642" s="41"/>
      <c r="RDY642" s="41"/>
      <c r="RDZ642" s="41"/>
      <c r="REA642" s="41"/>
      <c r="REB642" s="41"/>
      <c r="REC642" s="41"/>
      <c r="RED642" s="41"/>
      <c r="REE642" s="41"/>
      <c r="REF642" s="41"/>
      <c r="REG642" s="41"/>
      <c r="REH642" s="41"/>
      <c r="REI642" s="41"/>
      <c r="REJ642" s="41"/>
      <c r="REK642" s="41"/>
      <c r="REL642" s="41"/>
      <c r="REM642" s="41"/>
      <c r="REN642" s="41"/>
      <c r="REO642" s="41"/>
      <c r="REP642" s="41"/>
      <c r="REQ642" s="41"/>
      <c r="RER642" s="41"/>
      <c r="RES642" s="41"/>
      <c r="RET642" s="41"/>
      <c r="REU642" s="41"/>
      <c r="REV642" s="41"/>
      <c r="REW642" s="41"/>
      <c r="REX642" s="41"/>
      <c r="REY642" s="41"/>
      <c r="REZ642" s="41"/>
      <c r="RFA642" s="41"/>
      <c r="RFB642" s="41"/>
      <c r="RFC642" s="41"/>
      <c r="RFD642" s="41"/>
      <c r="RFE642" s="41"/>
      <c r="RFF642" s="41"/>
      <c r="RFG642" s="41"/>
      <c r="RFH642" s="41"/>
      <c r="RFI642" s="41"/>
      <c r="RFJ642" s="41"/>
      <c r="RFK642" s="41"/>
      <c r="RFL642" s="41"/>
      <c r="RFM642" s="41"/>
      <c r="RFN642" s="41"/>
      <c r="RFO642" s="41"/>
      <c r="RFP642" s="41"/>
      <c r="RFQ642" s="41"/>
      <c r="RFR642" s="41"/>
      <c r="RFS642" s="41"/>
      <c r="RFT642" s="41"/>
      <c r="RFU642" s="41"/>
      <c r="RFV642" s="41"/>
      <c r="RFW642" s="41"/>
      <c r="RFX642" s="41"/>
      <c r="RFY642" s="41"/>
      <c r="RFZ642" s="41"/>
      <c r="RGA642" s="41"/>
      <c r="RGB642" s="41"/>
      <c r="RGC642" s="41"/>
      <c r="RGD642" s="41"/>
      <c r="RGE642" s="41"/>
      <c r="RGF642" s="41"/>
      <c r="RGG642" s="41"/>
      <c r="RGH642" s="41"/>
      <c r="RGI642" s="41"/>
      <c r="RGJ642" s="41"/>
      <c r="RGK642" s="41"/>
      <c r="RGL642" s="41"/>
      <c r="RGM642" s="41"/>
      <c r="RGN642" s="41"/>
      <c r="RGO642" s="41"/>
      <c r="RGP642" s="41"/>
      <c r="RGQ642" s="41"/>
      <c r="RGR642" s="41"/>
      <c r="RGS642" s="41"/>
      <c r="RGT642" s="41"/>
      <c r="RGU642" s="41"/>
      <c r="RGV642" s="41"/>
      <c r="RGW642" s="41"/>
      <c r="RGX642" s="41"/>
      <c r="RGY642" s="41"/>
      <c r="RGZ642" s="41"/>
      <c r="RHA642" s="41"/>
      <c r="RHB642" s="41"/>
      <c r="RHC642" s="41"/>
      <c r="RHD642" s="41"/>
      <c r="RHE642" s="41"/>
      <c r="RHF642" s="41"/>
      <c r="RHG642" s="41"/>
      <c r="RHH642" s="41"/>
      <c r="RHI642" s="41"/>
      <c r="RHJ642" s="41"/>
      <c r="RHK642" s="41"/>
      <c r="RHL642" s="41"/>
      <c r="RHM642" s="41"/>
      <c r="RHN642" s="41"/>
      <c r="RHO642" s="41"/>
      <c r="RHP642" s="41"/>
      <c r="RHQ642" s="41"/>
      <c r="RHR642" s="41"/>
      <c r="RHS642" s="41"/>
      <c r="RHT642" s="41"/>
      <c r="RHU642" s="41"/>
      <c r="RHV642" s="41"/>
      <c r="RHW642" s="41"/>
      <c r="RHX642" s="41"/>
      <c r="RHY642" s="41"/>
      <c r="RHZ642" s="41"/>
      <c r="RIA642" s="41"/>
      <c r="RIB642" s="41"/>
      <c r="RIC642" s="41"/>
      <c r="RID642" s="41"/>
      <c r="RIE642" s="41"/>
      <c r="RIF642" s="41"/>
      <c r="RIG642" s="41"/>
      <c r="RIH642" s="41"/>
      <c r="RII642" s="41"/>
      <c r="RIJ642" s="41"/>
      <c r="RIK642" s="41"/>
      <c r="RIL642" s="41"/>
      <c r="RIM642" s="41"/>
      <c r="RIN642" s="41"/>
      <c r="RIO642" s="41"/>
      <c r="RIP642" s="41"/>
      <c r="RIQ642" s="41"/>
      <c r="RIR642" s="41"/>
      <c r="RIS642" s="41"/>
      <c r="RIT642" s="41"/>
      <c r="RIU642" s="41"/>
      <c r="RIV642" s="41"/>
      <c r="RIW642" s="41"/>
      <c r="RIX642" s="41"/>
      <c r="RIY642" s="41"/>
      <c r="RIZ642" s="41"/>
      <c r="RJA642" s="41"/>
      <c r="RJB642" s="41"/>
      <c r="RJC642" s="41"/>
      <c r="RJD642" s="41"/>
      <c r="RJE642" s="41"/>
      <c r="RJF642" s="41"/>
      <c r="RJG642" s="41"/>
      <c r="RJH642" s="41"/>
      <c r="RJI642" s="41"/>
      <c r="RJJ642" s="41"/>
      <c r="RJK642" s="41"/>
      <c r="RJL642" s="41"/>
      <c r="RJM642" s="41"/>
      <c r="RJN642" s="41"/>
      <c r="RJO642" s="41"/>
      <c r="RJP642" s="41"/>
      <c r="RJQ642" s="41"/>
      <c r="RJR642" s="41"/>
      <c r="RJS642" s="41"/>
      <c r="RJT642" s="41"/>
      <c r="RJU642" s="41"/>
      <c r="RJV642" s="41"/>
      <c r="RJW642" s="41"/>
      <c r="RJX642" s="41"/>
      <c r="RJY642" s="41"/>
      <c r="RJZ642" s="41"/>
      <c r="RKA642" s="41"/>
      <c r="RKB642" s="41"/>
      <c r="RKC642" s="41"/>
      <c r="RKD642" s="41"/>
      <c r="RKE642" s="41"/>
      <c r="RKF642" s="41"/>
      <c r="RKG642" s="41"/>
      <c r="RKH642" s="41"/>
      <c r="RKI642" s="41"/>
      <c r="RKJ642" s="41"/>
      <c r="RKK642" s="41"/>
      <c r="RKL642" s="41"/>
      <c r="RKM642" s="41"/>
      <c r="RKN642" s="41"/>
      <c r="RKO642" s="41"/>
      <c r="RKP642" s="41"/>
      <c r="RKQ642" s="41"/>
      <c r="RKR642" s="41"/>
      <c r="RKS642" s="41"/>
      <c r="RKT642" s="41"/>
      <c r="RKU642" s="41"/>
      <c r="RKV642" s="41"/>
      <c r="RKW642" s="41"/>
      <c r="RKX642" s="41"/>
      <c r="RKY642" s="41"/>
      <c r="RKZ642" s="41"/>
      <c r="RLA642" s="41"/>
      <c r="RLB642" s="41"/>
      <c r="RLC642" s="41"/>
      <c r="RLD642" s="41"/>
      <c r="RLE642" s="41"/>
      <c r="RLF642" s="41"/>
      <c r="RLG642" s="41"/>
      <c r="RLH642" s="41"/>
      <c r="RLI642" s="41"/>
      <c r="RLJ642" s="41"/>
      <c r="RLK642" s="41"/>
      <c r="RLL642" s="41"/>
      <c r="RLM642" s="41"/>
      <c r="RLN642" s="41"/>
      <c r="RLO642" s="41"/>
      <c r="RLP642" s="41"/>
      <c r="RLQ642" s="41"/>
      <c r="RLR642" s="41"/>
      <c r="RLS642" s="41"/>
      <c r="RLT642" s="41"/>
      <c r="RLU642" s="41"/>
      <c r="RLV642" s="41"/>
      <c r="RLW642" s="41"/>
      <c r="RLX642" s="41"/>
      <c r="RLY642" s="41"/>
      <c r="RLZ642" s="41"/>
      <c r="RMA642" s="41"/>
      <c r="RMB642" s="41"/>
      <c r="RMC642" s="41"/>
      <c r="RMD642" s="41"/>
      <c r="RME642" s="41"/>
      <c r="RMF642" s="41"/>
      <c r="RMG642" s="41"/>
      <c r="RMH642" s="41"/>
      <c r="RMI642" s="41"/>
      <c r="RMJ642" s="41"/>
      <c r="RMK642" s="41"/>
      <c r="RML642" s="41"/>
      <c r="RMM642" s="41"/>
      <c r="RMN642" s="41"/>
      <c r="RMO642" s="41"/>
      <c r="RMP642" s="41"/>
      <c r="RMQ642" s="41"/>
      <c r="RMR642" s="41"/>
      <c r="RMS642" s="41"/>
      <c r="RMT642" s="41"/>
      <c r="RMU642" s="41"/>
      <c r="RMV642" s="41"/>
      <c r="RMW642" s="41"/>
      <c r="RMX642" s="41"/>
      <c r="RMY642" s="41"/>
      <c r="RMZ642" s="41"/>
      <c r="RNA642" s="41"/>
      <c r="RNB642" s="41"/>
      <c r="RNC642" s="41"/>
      <c r="RND642" s="41"/>
      <c r="RNE642" s="41"/>
      <c r="RNF642" s="41"/>
      <c r="RNG642" s="41"/>
      <c r="RNH642" s="41"/>
      <c r="RNI642" s="41"/>
      <c r="RNJ642" s="41"/>
      <c r="RNK642" s="41"/>
      <c r="RNL642" s="41"/>
      <c r="RNM642" s="41"/>
      <c r="RNN642" s="41"/>
      <c r="RNO642" s="41"/>
      <c r="RNP642" s="41"/>
      <c r="RNQ642" s="41"/>
      <c r="RNR642" s="41"/>
      <c r="RNS642" s="41"/>
      <c r="RNT642" s="41"/>
      <c r="RNU642" s="41"/>
      <c r="RNV642" s="41"/>
      <c r="RNW642" s="41"/>
      <c r="RNX642" s="41"/>
      <c r="RNY642" s="41"/>
      <c r="RNZ642" s="41"/>
      <c r="ROA642" s="41"/>
      <c r="ROB642" s="41"/>
      <c r="ROC642" s="41"/>
      <c r="ROD642" s="41"/>
      <c r="ROE642" s="41"/>
      <c r="ROF642" s="41"/>
      <c r="ROG642" s="41"/>
      <c r="ROH642" s="41"/>
      <c r="ROI642" s="41"/>
      <c r="ROJ642" s="41"/>
      <c r="ROK642" s="41"/>
      <c r="ROL642" s="41"/>
      <c r="ROM642" s="41"/>
      <c r="RON642" s="41"/>
      <c r="ROO642" s="41"/>
      <c r="ROP642" s="41"/>
      <c r="ROQ642" s="41"/>
      <c r="ROR642" s="41"/>
      <c r="ROS642" s="41"/>
      <c r="ROT642" s="41"/>
      <c r="ROU642" s="41"/>
      <c r="ROV642" s="41"/>
      <c r="ROW642" s="41"/>
      <c r="ROX642" s="41"/>
      <c r="ROY642" s="41"/>
      <c r="ROZ642" s="41"/>
      <c r="RPA642" s="41"/>
      <c r="RPB642" s="41"/>
      <c r="RPC642" s="41"/>
      <c r="RPD642" s="41"/>
      <c r="RPE642" s="41"/>
      <c r="RPF642" s="41"/>
      <c r="RPG642" s="41"/>
      <c r="RPH642" s="41"/>
      <c r="RPI642" s="41"/>
      <c r="RPJ642" s="41"/>
      <c r="RPK642" s="41"/>
      <c r="RPL642" s="41"/>
      <c r="RPM642" s="41"/>
      <c r="RPN642" s="41"/>
      <c r="RPO642" s="41"/>
      <c r="RPP642" s="41"/>
      <c r="RPQ642" s="41"/>
      <c r="RPR642" s="41"/>
      <c r="RPS642" s="41"/>
      <c r="RPT642" s="41"/>
      <c r="RPU642" s="41"/>
      <c r="RPV642" s="41"/>
      <c r="RPW642" s="41"/>
      <c r="RPX642" s="41"/>
      <c r="RPY642" s="41"/>
      <c r="RPZ642" s="41"/>
      <c r="RQA642" s="41"/>
      <c r="RQB642" s="41"/>
      <c r="RQC642" s="41"/>
      <c r="RQD642" s="41"/>
      <c r="RQE642" s="41"/>
      <c r="RQF642" s="41"/>
      <c r="RQG642" s="41"/>
      <c r="RQH642" s="41"/>
      <c r="RQI642" s="41"/>
      <c r="RQJ642" s="41"/>
      <c r="RQK642" s="41"/>
      <c r="RQL642" s="41"/>
      <c r="RQM642" s="41"/>
      <c r="RQN642" s="41"/>
      <c r="RQO642" s="41"/>
      <c r="RQP642" s="41"/>
      <c r="RQQ642" s="41"/>
      <c r="RQR642" s="41"/>
      <c r="RQS642" s="41"/>
      <c r="RQT642" s="41"/>
      <c r="RQU642" s="41"/>
      <c r="RQV642" s="41"/>
      <c r="RQW642" s="41"/>
      <c r="RQX642" s="41"/>
      <c r="RQY642" s="41"/>
      <c r="RQZ642" s="41"/>
      <c r="RRA642" s="41"/>
      <c r="RRB642" s="41"/>
      <c r="RRC642" s="41"/>
      <c r="RRD642" s="41"/>
      <c r="RRE642" s="41"/>
      <c r="RRF642" s="41"/>
      <c r="RRG642" s="41"/>
      <c r="RRH642" s="41"/>
      <c r="RRI642" s="41"/>
      <c r="RRJ642" s="41"/>
      <c r="RRK642" s="41"/>
      <c r="RRL642" s="41"/>
      <c r="RRM642" s="41"/>
      <c r="RRN642" s="41"/>
      <c r="RRO642" s="41"/>
      <c r="RRP642" s="41"/>
      <c r="RRQ642" s="41"/>
      <c r="RRR642" s="41"/>
      <c r="RRS642" s="41"/>
      <c r="RRT642" s="41"/>
      <c r="RRU642" s="41"/>
      <c r="RRV642" s="41"/>
      <c r="RRW642" s="41"/>
      <c r="RRX642" s="41"/>
      <c r="RRY642" s="41"/>
      <c r="RRZ642" s="41"/>
      <c r="RSA642" s="41"/>
      <c r="RSB642" s="41"/>
      <c r="RSC642" s="41"/>
      <c r="RSD642" s="41"/>
      <c r="RSE642" s="41"/>
      <c r="RSF642" s="41"/>
      <c r="RSG642" s="41"/>
      <c r="RSH642" s="41"/>
      <c r="RSI642" s="41"/>
      <c r="RSJ642" s="41"/>
      <c r="RSK642" s="41"/>
      <c r="RSL642" s="41"/>
      <c r="RSM642" s="41"/>
      <c r="RSN642" s="41"/>
      <c r="RSO642" s="41"/>
      <c r="RSP642" s="41"/>
      <c r="RSQ642" s="41"/>
      <c r="RSR642" s="41"/>
      <c r="RSS642" s="41"/>
      <c r="RST642" s="41"/>
      <c r="RSU642" s="41"/>
      <c r="RSV642" s="41"/>
      <c r="RSW642" s="41"/>
      <c r="RSX642" s="41"/>
      <c r="RSY642" s="41"/>
      <c r="RSZ642" s="41"/>
      <c r="RTA642" s="41"/>
      <c r="RTB642" s="41"/>
      <c r="RTC642" s="41"/>
      <c r="RTD642" s="41"/>
      <c r="RTE642" s="41"/>
      <c r="RTF642" s="41"/>
      <c r="RTG642" s="41"/>
      <c r="RTH642" s="41"/>
      <c r="RTI642" s="41"/>
      <c r="RTJ642" s="41"/>
      <c r="RTK642" s="41"/>
      <c r="RTL642" s="41"/>
      <c r="RTM642" s="41"/>
      <c r="RTN642" s="41"/>
      <c r="RTO642" s="41"/>
      <c r="RTP642" s="41"/>
      <c r="RTQ642" s="41"/>
      <c r="RTR642" s="41"/>
      <c r="RTS642" s="41"/>
      <c r="RTT642" s="41"/>
      <c r="RTU642" s="41"/>
      <c r="RTV642" s="41"/>
      <c r="RTW642" s="41"/>
      <c r="RTX642" s="41"/>
      <c r="RTY642" s="41"/>
      <c r="RTZ642" s="41"/>
      <c r="RUA642" s="41"/>
      <c r="RUB642" s="41"/>
      <c r="RUC642" s="41"/>
      <c r="RUD642" s="41"/>
      <c r="RUE642" s="41"/>
      <c r="RUF642" s="41"/>
      <c r="RUG642" s="41"/>
      <c r="RUH642" s="41"/>
      <c r="RUI642" s="41"/>
      <c r="RUJ642" s="41"/>
      <c r="RUK642" s="41"/>
      <c r="RUL642" s="41"/>
      <c r="RUM642" s="41"/>
      <c r="RUN642" s="41"/>
      <c r="RUO642" s="41"/>
      <c r="RUP642" s="41"/>
      <c r="RUQ642" s="41"/>
      <c r="RUR642" s="41"/>
      <c r="RUS642" s="41"/>
      <c r="RUT642" s="41"/>
      <c r="RUU642" s="41"/>
      <c r="RUV642" s="41"/>
      <c r="RUW642" s="41"/>
      <c r="RUX642" s="41"/>
      <c r="RUY642" s="41"/>
      <c r="RUZ642" s="41"/>
      <c r="RVA642" s="41"/>
      <c r="RVB642" s="41"/>
      <c r="RVC642" s="41"/>
      <c r="RVD642" s="41"/>
      <c r="RVE642" s="41"/>
      <c r="RVF642" s="41"/>
      <c r="RVG642" s="41"/>
      <c r="RVH642" s="41"/>
      <c r="RVI642" s="41"/>
      <c r="RVJ642" s="41"/>
      <c r="RVK642" s="41"/>
      <c r="RVL642" s="41"/>
      <c r="RVM642" s="41"/>
      <c r="RVN642" s="41"/>
      <c r="RVO642" s="41"/>
      <c r="RVP642" s="41"/>
      <c r="RVQ642" s="41"/>
      <c r="RVR642" s="41"/>
      <c r="RVS642" s="41"/>
      <c r="RVT642" s="41"/>
      <c r="RVU642" s="41"/>
      <c r="RVV642" s="41"/>
      <c r="RVW642" s="41"/>
      <c r="RVX642" s="41"/>
      <c r="RVY642" s="41"/>
      <c r="RVZ642" s="41"/>
      <c r="RWA642" s="41"/>
      <c r="RWB642" s="41"/>
      <c r="RWC642" s="41"/>
      <c r="RWD642" s="41"/>
      <c r="RWE642" s="41"/>
      <c r="RWF642" s="41"/>
      <c r="RWG642" s="41"/>
      <c r="RWH642" s="41"/>
      <c r="RWI642" s="41"/>
      <c r="RWJ642" s="41"/>
      <c r="RWK642" s="41"/>
      <c r="RWL642" s="41"/>
      <c r="RWM642" s="41"/>
      <c r="RWN642" s="41"/>
      <c r="RWO642" s="41"/>
      <c r="RWP642" s="41"/>
      <c r="RWQ642" s="41"/>
      <c r="RWR642" s="41"/>
      <c r="RWS642" s="41"/>
      <c r="RWT642" s="41"/>
      <c r="RWU642" s="41"/>
      <c r="RWV642" s="41"/>
      <c r="RWW642" s="41"/>
      <c r="RWX642" s="41"/>
      <c r="RWY642" s="41"/>
      <c r="RWZ642" s="41"/>
      <c r="RXA642" s="41"/>
      <c r="RXB642" s="41"/>
      <c r="RXC642" s="41"/>
      <c r="RXD642" s="41"/>
      <c r="RXE642" s="41"/>
      <c r="RXF642" s="41"/>
      <c r="RXG642" s="41"/>
      <c r="RXH642" s="41"/>
      <c r="RXI642" s="41"/>
      <c r="RXJ642" s="41"/>
      <c r="RXK642" s="41"/>
      <c r="RXL642" s="41"/>
      <c r="RXM642" s="41"/>
      <c r="RXN642" s="41"/>
      <c r="RXO642" s="41"/>
      <c r="RXP642" s="41"/>
      <c r="RXQ642" s="41"/>
      <c r="RXR642" s="41"/>
      <c r="RXS642" s="41"/>
      <c r="RXT642" s="41"/>
      <c r="RXU642" s="41"/>
      <c r="RXV642" s="41"/>
      <c r="RXW642" s="41"/>
      <c r="RXX642" s="41"/>
      <c r="RXY642" s="41"/>
      <c r="RXZ642" s="41"/>
      <c r="RYA642" s="41"/>
      <c r="RYB642" s="41"/>
      <c r="RYC642" s="41"/>
      <c r="RYD642" s="41"/>
      <c r="RYE642" s="41"/>
      <c r="RYF642" s="41"/>
      <c r="RYG642" s="41"/>
      <c r="RYH642" s="41"/>
      <c r="RYI642" s="41"/>
      <c r="RYJ642" s="41"/>
      <c r="RYK642" s="41"/>
      <c r="RYL642" s="41"/>
      <c r="RYM642" s="41"/>
      <c r="RYN642" s="41"/>
      <c r="RYO642" s="41"/>
      <c r="RYP642" s="41"/>
      <c r="RYQ642" s="41"/>
      <c r="RYR642" s="41"/>
      <c r="RYS642" s="41"/>
      <c r="RYT642" s="41"/>
      <c r="RYU642" s="41"/>
      <c r="RYV642" s="41"/>
      <c r="RYW642" s="41"/>
      <c r="RYX642" s="41"/>
      <c r="RYY642" s="41"/>
      <c r="RYZ642" s="41"/>
      <c r="RZA642" s="41"/>
      <c r="RZB642" s="41"/>
      <c r="RZC642" s="41"/>
      <c r="RZD642" s="41"/>
      <c r="RZE642" s="41"/>
      <c r="RZF642" s="41"/>
      <c r="RZG642" s="41"/>
      <c r="RZH642" s="41"/>
      <c r="RZI642" s="41"/>
      <c r="RZJ642" s="41"/>
      <c r="RZK642" s="41"/>
      <c r="RZL642" s="41"/>
      <c r="RZM642" s="41"/>
      <c r="RZN642" s="41"/>
      <c r="RZO642" s="41"/>
      <c r="RZP642" s="41"/>
      <c r="RZQ642" s="41"/>
      <c r="RZR642" s="41"/>
      <c r="RZS642" s="41"/>
      <c r="RZT642" s="41"/>
      <c r="RZU642" s="41"/>
      <c r="RZV642" s="41"/>
      <c r="RZW642" s="41"/>
      <c r="RZX642" s="41"/>
      <c r="RZY642" s="41"/>
      <c r="RZZ642" s="41"/>
      <c r="SAA642" s="41"/>
      <c r="SAB642" s="41"/>
      <c r="SAC642" s="41"/>
      <c r="SAD642" s="41"/>
      <c r="SAE642" s="41"/>
      <c r="SAF642" s="41"/>
      <c r="SAG642" s="41"/>
      <c r="SAH642" s="41"/>
      <c r="SAI642" s="41"/>
      <c r="SAJ642" s="41"/>
      <c r="SAK642" s="41"/>
      <c r="SAL642" s="41"/>
      <c r="SAM642" s="41"/>
      <c r="SAN642" s="41"/>
      <c r="SAO642" s="41"/>
      <c r="SAP642" s="41"/>
      <c r="SAQ642" s="41"/>
      <c r="SAR642" s="41"/>
      <c r="SAS642" s="41"/>
      <c r="SAT642" s="41"/>
      <c r="SAU642" s="41"/>
      <c r="SAV642" s="41"/>
      <c r="SAW642" s="41"/>
      <c r="SAX642" s="41"/>
      <c r="SAY642" s="41"/>
      <c r="SAZ642" s="41"/>
      <c r="SBA642" s="41"/>
      <c r="SBB642" s="41"/>
      <c r="SBC642" s="41"/>
      <c r="SBD642" s="41"/>
      <c r="SBE642" s="41"/>
      <c r="SBF642" s="41"/>
      <c r="SBG642" s="41"/>
      <c r="SBH642" s="41"/>
      <c r="SBI642" s="41"/>
      <c r="SBJ642" s="41"/>
      <c r="SBK642" s="41"/>
      <c r="SBL642" s="41"/>
      <c r="SBM642" s="41"/>
      <c r="SBN642" s="41"/>
      <c r="SBO642" s="41"/>
      <c r="SBP642" s="41"/>
      <c r="SBQ642" s="41"/>
      <c r="SBR642" s="41"/>
      <c r="SBS642" s="41"/>
      <c r="SBT642" s="41"/>
      <c r="SBU642" s="41"/>
      <c r="SBV642" s="41"/>
      <c r="SBW642" s="41"/>
      <c r="SBX642" s="41"/>
      <c r="SBY642" s="41"/>
      <c r="SBZ642" s="41"/>
      <c r="SCA642" s="41"/>
      <c r="SCB642" s="41"/>
      <c r="SCC642" s="41"/>
      <c r="SCD642" s="41"/>
      <c r="SCE642" s="41"/>
      <c r="SCF642" s="41"/>
      <c r="SCG642" s="41"/>
      <c r="SCH642" s="41"/>
      <c r="SCI642" s="41"/>
      <c r="SCJ642" s="41"/>
      <c r="SCK642" s="41"/>
      <c r="SCL642" s="41"/>
      <c r="SCM642" s="41"/>
      <c r="SCN642" s="41"/>
      <c r="SCO642" s="41"/>
      <c r="SCP642" s="41"/>
      <c r="SCQ642" s="41"/>
      <c r="SCR642" s="41"/>
      <c r="SCS642" s="41"/>
      <c r="SCT642" s="41"/>
      <c r="SCU642" s="41"/>
      <c r="SCV642" s="41"/>
      <c r="SCW642" s="41"/>
      <c r="SCX642" s="41"/>
      <c r="SCY642" s="41"/>
      <c r="SCZ642" s="41"/>
      <c r="SDA642" s="41"/>
      <c r="SDB642" s="41"/>
      <c r="SDC642" s="41"/>
      <c r="SDD642" s="41"/>
      <c r="SDE642" s="41"/>
      <c r="SDF642" s="41"/>
      <c r="SDG642" s="41"/>
      <c r="SDH642" s="41"/>
      <c r="SDI642" s="41"/>
      <c r="SDJ642" s="41"/>
      <c r="SDK642" s="41"/>
      <c r="SDL642" s="41"/>
      <c r="SDM642" s="41"/>
      <c r="SDN642" s="41"/>
      <c r="SDO642" s="41"/>
      <c r="SDP642" s="41"/>
      <c r="SDQ642" s="41"/>
      <c r="SDR642" s="41"/>
      <c r="SDS642" s="41"/>
      <c r="SDT642" s="41"/>
      <c r="SDU642" s="41"/>
      <c r="SDV642" s="41"/>
      <c r="SDW642" s="41"/>
      <c r="SDX642" s="41"/>
      <c r="SDY642" s="41"/>
      <c r="SDZ642" s="41"/>
      <c r="SEA642" s="41"/>
      <c r="SEB642" s="41"/>
      <c r="SEC642" s="41"/>
      <c r="SED642" s="41"/>
      <c r="SEE642" s="41"/>
      <c r="SEF642" s="41"/>
      <c r="SEG642" s="41"/>
      <c r="SEH642" s="41"/>
      <c r="SEI642" s="41"/>
      <c r="SEJ642" s="41"/>
      <c r="SEK642" s="41"/>
      <c r="SEL642" s="41"/>
      <c r="SEM642" s="41"/>
      <c r="SEN642" s="41"/>
      <c r="SEO642" s="41"/>
      <c r="SEP642" s="41"/>
      <c r="SEQ642" s="41"/>
      <c r="SER642" s="41"/>
      <c r="SES642" s="41"/>
      <c r="SET642" s="41"/>
      <c r="SEU642" s="41"/>
      <c r="SEV642" s="41"/>
      <c r="SEW642" s="41"/>
      <c r="SEX642" s="41"/>
      <c r="SEY642" s="41"/>
      <c r="SEZ642" s="41"/>
      <c r="SFA642" s="41"/>
      <c r="SFB642" s="41"/>
      <c r="SFC642" s="41"/>
      <c r="SFD642" s="41"/>
      <c r="SFE642" s="41"/>
      <c r="SFF642" s="41"/>
      <c r="SFG642" s="41"/>
      <c r="SFH642" s="41"/>
      <c r="SFI642" s="41"/>
      <c r="SFJ642" s="41"/>
      <c r="SFK642" s="41"/>
      <c r="SFL642" s="41"/>
      <c r="SFM642" s="41"/>
      <c r="SFN642" s="41"/>
      <c r="SFO642" s="41"/>
      <c r="SFP642" s="41"/>
      <c r="SFQ642" s="41"/>
      <c r="SFR642" s="41"/>
      <c r="SFS642" s="41"/>
      <c r="SFT642" s="41"/>
      <c r="SFU642" s="41"/>
      <c r="SFV642" s="41"/>
      <c r="SFW642" s="41"/>
      <c r="SFX642" s="41"/>
      <c r="SFY642" s="41"/>
      <c r="SFZ642" s="41"/>
      <c r="SGA642" s="41"/>
      <c r="SGB642" s="41"/>
      <c r="SGC642" s="41"/>
      <c r="SGD642" s="41"/>
      <c r="SGE642" s="41"/>
      <c r="SGF642" s="41"/>
      <c r="SGG642" s="41"/>
      <c r="SGH642" s="41"/>
      <c r="SGI642" s="41"/>
      <c r="SGJ642" s="41"/>
      <c r="SGK642" s="41"/>
      <c r="SGL642" s="41"/>
      <c r="SGM642" s="41"/>
      <c r="SGN642" s="41"/>
      <c r="SGO642" s="41"/>
      <c r="SGP642" s="41"/>
      <c r="SGQ642" s="41"/>
      <c r="SGR642" s="41"/>
      <c r="SGS642" s="41"/>
      <c r="SGT642" s="41"/>
      <c r="SGU642" s="41"/>
      <c r="SGV642" s="41"/>
      <c r="SGW642" s="41"/>
      <c r="SGX642" s="41"/>
      <c r="SGY642" s="41"/>
      <c r="SGZ642" s="41"/>
      <c r="SHA642" s="41"/>
      <c r="SHB642" s="41"/>
      <c r="SHC642" s="41"/>
      <c r="SHD642" s="41"/>
      <c r="SHE642" s="41"/>
      <c r="SHF642" s="41"/>
      <c r="SHG642" s="41"/>
      <c r="SHH642" s="41"/>
      <c r="SHI642" s="41"/>
      <c r="SHJ642" s="41"/>
      <c r="SHK642" s="41"/>
      <c r="SHL642" s="41"/>
      <c r="SHM642" s="41"/>
      <c r="SHN642" s="41"/>
      <c r="SHO642" s="41"/>
      <c r="SHP642" s="41"/>
      <c r="SHQ642" s="41"/>
      <c r="SHR642" s="41"/>
      <c r="SHS642" s="41"/>
      <c r="SHT642" s="41"/>
      <c r="SHU642" s="41"/>
      <c r="SHV642" s="41"/>
      <c r="SHW642" s="41"/>
      <c r="SHX642" s="41"/>
      <c r="SHY642" s="41"/>
      <c r="SHZ642" s="41"/>
      <c r="SIA642" s="41"/>
      <c r="SIB642" s="41"/>
      <c r="SIC642" s="41"/>
      <c r="SID642" s="41"/>
      <c r="SIE642" s="41"/>
      <c r="SIF642" s="41"/>
      <c r="SIG642" s="41"/>
      <c r="SIH642" s="41"/>
      <c r="SII642" s="41"/>
      <c r="SIJ642" s="41"/>
      <c r="SIK642" s="41"/>
      <c r="SIL642" s="41"/>
      <c r="SIM642" s="41"/>
      <c r="SIN642" s="41"/>
      <c r="SIO642" s="41"/>
      <c r="SIP642" s="41"/>
      <c r="SIQ642" s="41"/>
      <c r="SIR642" s="41"/>
      <c r="SIS642" s="41"/>
      <c r="SIT642" s="41"/>
      <c r="SIU642" s="41"/>
      <c r="SIV642" s="41"/>
      <c r="SIW642" s="41"/>
      <c r="SIX642" s="41"/>
      <c r="SIY642" s="41"/>
      <c r="SIZ642" s="41"/>
      <c r="SJA642" s="41"/>
      <c r="SJB642" s="41"/>
      <c r="SJC642" s="41"/>
      <c r="SJD642" s="41"/>
      <c r="SJE642" s="41"/>
      <c r="SJF642" s="41"/>
      <c r="SJG642" s="41"/>
      <c r="SJH642" s="41"/>
      <c r="SJI642" s="41"/>
      <c r="SJJ642" s="41"/>
      <c r="SJK642" s="41"/>
      <c r="SJL642" s="41"/>
      <c r="SJM642" s="41"/>
      <c r="SJN642" s="41"/>
      <c r="SJO642" s="41"/>
      <c r="SJP642" s="41"/>
      <c r="SJQ642" s="41"/>
      <c r="SJR642" s="41"/>
      <c r="SJS642" s="41"/>
      <c r="SJT642" s="41"/>
      <c r="SJU642" s="41"/>
      <c r="SJV642" s="41"/>
      <c r="SJW642" s="41"/>
      <c r="SJX642" s="41"/>
      <c r="SJY642" s="41"/>
      <c r="SJZ642" s="41"/>
      <c r="SKA642" s="41"/>
      <c r="SKB642" s="41"/>
      <c r="SKC642" s="41"/>
      <c r="SKD642" s="41"/>
      <c r="SKE642" s="41"/>
      <c r="SKF642" s="41"/>
      <c r="SKG642" s="41"/>
      <c r="SKH642" s="41"/>
      <c r="SKI642" s="41"/>
      <c r="SKJ642" s="41"/>
      <c r="SKK642" s="41"/>
      <c r="SKL642" s="41"/>
      <c r="SKM642" s="41"/>
      <c r="SKN642" s="41"/>
      <c r="SKO642" s="41"/>
      <c r="SKP642" s="41"/>
      <c r="SKQ642" s="41"/>
      <c r="SKR642" s="41"/>
      <c r="SKS642" s="41"/>
      <c r="SKT642" s="41"/>
      <c r="SKU642" s="41"/>
      <c r="SKV642" s="41"/>
      <c r="SKW642" s="41"/>
      <c r="SKX642" s="41"/>
      <c r="SKY642" s="41"/>
      <c r="SKZ642" s="41"/>
      <c r="SLA642" s="41"/>
      <c r="SLB642" s="41"/>
      <c r="SLC642" s="41"/>
      <c r="SLD642" s="41"/>
      <c r="SLE642" s="41"/>
      <c r="SLF642" s="41"/>
      <c r="SLG642" s="41"/>
      <c r="SLH642" s="41"/>
      <c r="SLI642" s="41"/>
      <c r="SLJ642" s="41"/>
      <c r="SLK642" s="41"/>
      <c r="SLL642" s="41"/>
      <c r="SLM642" s="41"/>
      <c r="SLN642" s="41"/>
      <c r="SLO642" s="41"/>
      <c r="SLP642" s="41"/>
      <c r="SLQ642" s="41"/>
      <c r="SLR642" s="41"/>
      <c r="SLS642" s="41"/>
      <c r="SLT642" s="41"/>
      <c r="SLU642" s="41"/>
      <c r="SLV642" s="41"/>
      <c r="SLW642" s="41"/>
      <c r="SLX642" s="41"/>
      <c r="SLY642" s="41"/>
      <c r="SLZ642" s="41"/>
      <c r="SMA642" s="41"/>
      <c r="SMB642" s="41"/>
      <c r="SMC642" s="41"/>
      <c r="SMD642" s="41"/>
      <c r="SME642" s="41"/>
      <c r="SMF642" s="41"/>
      <c r="SMG642" s="41"/>
      <c r="SMH642" s="41"/>
      <c r="SMI642" s="41"/>
      <c r="SMJ642" s="41"/>
      <c r="SMK642" s="41"/>
      <c r="SML642" s="41"/>
      <c r="SMM642" s="41"/>
      <c r="SMN642" s="41"/>
      <c r="SMO642" s="41"/>
      <c r="SMP642" s="41"/>
      <c r="SMQ642" s="41"/>
      <c r="SMR642" s="41"/>
      <c r="SMS642" s="41"/>
      <c r="SMT642" s="41"/>
      <c r="SMU642" s="41"/>
      <c r="SMV642" s="41"/>
      <c r="SMW642" s="41"/>
      <c r="SMX642" s="41"/>
      <c r="SMY642" s="41"/>
      <c r="SMZ642" s="41"/>
      <c r="SNA642" s="41"/>
      <c r="SNB642" s="41"/>
      <c r="SNC642" s="41"/>
      <c r="SND642" s="41"/>
      <c r="SNE642" s="41"/>
      <c r="SNF642" s="41"/>
      <c r="SNG642" s="41"/>
      <c r="SNH642" s="41"/>
      <c r="SNI642" s="41"/>
      <c r="SNJ642" s="41"/>
      <c r="SNK642" s="41"/>
      <c r="SNL642" s="41"/>
      <c r="SNM642" s="41"/>
      <c r="SNN642" s="41"/>
      <c r="SNO642" s="41"/>
      <c r="SNP642" s="41"/>
      <c r="SNQ642" s="41"/>
      <c r="SNR642" s="41"/>
      <c r="SNS642" s="41"/>
      <c r="SNT642" s="41"/>
      <c r="SNU642" s="41"/>
      <c r="SNV642" s="41"/>
      <c r="SNW642" s="41"/>
      <c r="SNX642" s="41"/>
      <c r="SNY642" s="41"/>
      <c r="SNZ642" s="41"/>
      <c r="SOA642" s="41"/>
      <c r="SOB642" s="41"/>
      <c r="SOC642" s="41"/>
      <c r="SOD642" s="41"/>
      <c r="SOE642" s="41"/>
      <c r="SOF642" s="41"/>
      <c r="SOG642" s="41"/>
      <c r="SOH642" s="41"/>
      <c r="SOI642" s="41"/>
      <c r="SOJ642" s="41"/>
      <c r="SOK642" s="41"/>
      <c r="SOL642" s="41"/>
      <c r="SOM642" s="41"/>
      <c r="SON642" s="41"/>
      <c r="SOO642" s="41"/>
      <c r="SOP642" s="41"/>
      <c r="SOQ642" s="41"/>
      <c r="SOR642" s="41"/>
      <c r="SOS642" s="41"/>
      <c r="SOT642" s="41"/>
      <c r="SOU642" s="41"/>
      <c r="SOV642" s="41"/>
      <c r="SOW642" s="41"/>
      <c r="SOX642" s="41"/>
      <c r="SOY642" s="41"/>
      <c r="SOZ642" s="41"/>
      <c r="SPA642" s="41"/>
      <c r="SPB642" s="41"/>
      <c r="SPC642" s="41"/>
      <c r="SPD642" s="41"/>
      <c r="SPE642" s="41"/>
      <c r="SPF642" s="41"/>
      <c r="SPG642" s="41"/>
      <c r="SPH642" s="41"/>
      <c r="SPI642" s="41"/>
      <c r="SPJ642" s="41"/>
      <c r="SPK642" s="41"/>
      <c r="SPL642" s="41"/>
      <c r="SPM642" s="41"/>
      <c r="SPN642" s="41"/>
      <c r="SPO642" s="41"/>
      <c r="SPP642" s="41"/>
      <c r="SPQ642" s="41"/>
      <c r="SPR642" s="41"/>
      <c r="SPS642" s="41"/>
      <c r="SPT642" s="41"/>
      <c r="SPU642" s="41"/>
      <c r="SPV642" s="41"/>
      <c r="SPW642" s="41"/>
      <c r="SPX642" s="41"/>
      <c r="SPY642" s="41"/>
      <c r="SPZ642" s="41"/>
      <c r="SQA642" s="41"/>
      <c r="SQB642" s="41"/>
      <c r="SQC642" s="41"/>
      <c r="SQD642" s="41"/>
      <c r="SQE642" s="41"/>
      <c r="SQF642" s="41"/>
      <c r="SQG642" s="41"/>
      <c r="SQH642" s="41"/>
      <c r="SQI642" s="41"/>
      <c r="SQJ642" s="41"/>
      <c r="SQK642" s="41"/>
      <c r="SQL642" s="41"/>
      <c r="SQM642" s="41"/>
      <c r="SQN642" s="41"/>
      <c r="SQO642" s="41"/>
      <c r="SQP642" s="41"/>
      <c r="SQQ642" s="41"/>
      <c r="SQR642" s="41"/>
      <c r="SQS642" s="41"/>
      <c r="SQT642" s="41"/>
      <c r="SQU642" s="41"/>
      <c r="SQV642" s="41"/>
      <c r="SQW642" s="41"/>
      <c r="SQX642" s="41"/>
      <c r="SQY642" s="41"/>
      <c r="SQZ642" s="41"/>
      <c r="SRA642" s="41"/>
      <c r="SRB642" s="41"/>
      <c r="SRC642" s="41"/>
      <c r="SRD642" s="41"/>
      <c r="SRE642" s="41"/>
      <c r="SRF642" s="41"/>
      <c r="SRG642" s="41"/>
      <c r="SRH642" s="41"/>
      <c r="SRI642" s="41"/>
      <c r="SRJ642" s="41"/>
      <c r="SRK642" s="41"/>
      <c r="SRL642" s="41"/>
      <c r="SRM642" s="41"/>
      <c r="SRN642" s="41"/>
      <c r="SRO642" s="41"/>
      <c r="SRP642" s="41"/>
      <c r="SRQ642" s="41"/>
      <c r="SRR642" s="41"/>
      <c r="SRS642" s="41"/>
      <c r="SRT642" s="41"/>
      <c r="SRU642" s="41"/>
      <c r="SRV642" s="41"/>
      <c r="SRW642" s="41"/>
      <c r="SRX642" s="41"/>
      <c r="SRY642" s="41"/>
      <c r="SRZ642" s="41"/>
      <c r="SSA642" s="41"/>
      <c r="SSB642" s="41"/>
      <c r="SSC642" s="41"/>
      <c r="SSD642" s="41"/>
      <c r="SSE642" s="41"/>
      <c r="SSF642" s="41"/>
      <c r="SSG642" s="41"/>
      <c r="SSH642" s="41"/>
      <c r="SSI642" s="41"/>
      <c r="SSJ642" s="41"/>
      <c r="SSK642" s="41"/>
      <c r="SSL642" s="41"/>
      <c r="SSM642" s="41"/>
      <c r="SSN642" s="41"/>
      <c r="SSO642" s="41"/>
      <c r="SSP642" s="41"/>
      <c r="SSQ642" s="41"/>
      <c r="SSR642" s="41"/>
      <c r="SSS642" s="41"/>
      <c r="SST642" s="41"/>
      <c r="SSU642" s="41"/>
      <c r="SSV642" s="41"/>
      <c r="SSW642" s="41"/>
      <c r="SSX642" s="41"/>
      <c r="SSY642" s="41"/>
      <c r="SSZ642" s="41"/>
      <c r="STA642" s="41"/>
      <c r="STB642" s="41"/>
      <c r="STC642" s="41"/>
      <c r="STD642" s="41"/>
      <c r="STE642" s="41"/>
      <c r="STF642" s="41"/>
      <c r="STG642" s="41"/>
      <c r="STH642" s="41"/>
      <c r="STI642" s="41"/>
      <c r="STJ642" s="41"/>
      <c r="STK642" s="41"/>
      <c r="STL642" s="41"/>
      <c r="STM642" s="41"/>
      <c r="STN642" s="41"/>
      <c r="STO642" s="41"/>
      <c r="STP642" s="41"/>
      <c r="STQ642" s="41"/>
      <c r="STR642" s="41"/>
      <c r="STS642" s="41"/>
      <c r="STT642" s="41"/>
      <c r="STU642" s="41"/>
      <c r="STV642" s="41"/>
      <c r="STW642" s="41"/>
      <c r="STX642" s="41"/>
      <c r="STY642" s="41"/>
      <c r="STZ642" s="41"/>
      <c r="SUA642" s="41"/>
      <c r="SUB642" s="41"/>
      <c r="SUC642" s="41"/>
      <c r="SUD642" s="41"/>
      <c r="SUE642" s="41"/>
      <c r="SUF642" s="41"/>
      <c r="SUG642" s="41"/>
      <c r="SUH642" s="41"/>
      <c r="SUI642" s="41"/>
      <c r="SUJ642" s="41"/>
      <c r="SUK642" s="41"/>
      <c r="SUL642" s="41"/>
      <c r="SUM642" s="41"/>
      <c r="SUN642" s="41"/>
      <c r="SUO642" s="41"/>
      <c r="SUP642" s="41"/>
      <c r="SUQ642" s="41"/>
      <c r="SUR642" s="41"/>
      <c r="SUS642" s="41"/>
      <c r="SUT642" s="41"/>
      <c r="SUU642" s="41"/>
      <c r="SUV642" s="41"/>
      <c r="SUW642" s="41"/>
      <c r="SUX642" s="41"/>
      <c r="SUY642" s="41"/>
      <c r="SUZ642" s="41"/>
      <c r="SVA642" s="41"/>
      <c r="SVB642" s="41"/>
      <c r="SVC642" s="41"/>
      <c r="SVD642" s="41"/>
      <c r="SVE642" s="41"/>
      <c r="SVF642" s="41"/>
      <c r="SVG642" s="41"/>
      <c r="SVH642" s="41"/>
      <c r="SVI642" s="41"/>
      <c r="SVJ642" s="41"/>
      <c r="SVK642" s="41"/>
      <c r="SVL642" s="41"/>
      <c r="SVM642" s="41"/>
      <c r="SVN642" s="41"/>
      <c r="SVO642" s="41"/>
      <c r="SVP642" s="41"/>
      <c r="SVQ642" s="41"/>
      <c r="SVR642" s="41"/>
      <c r="SVS642" s="41"/>
      <c r="SVT642" s="41"/>
      <c r="SVU642" s="41"/>
      <c r="SVV642" s="41"/>
      <c r="SVW642" s="41"/>
      <c r="SVX642" s="41"/>
      <c r="SVY642" s="41"/>
      <c r="SVZ642" s="41"/>
      <c r="SWA642" s="41"/>
      <c r="SWB642" s="41"/>
      <c r="SWC642" s="41"/>
      <c r="SWD642" s="41"/>
      <c r="SWE642" s="41"/>
      <c r="SWF642" s="41"/>
      <c r="SWG642" s="41"/>
      <c r="SWH642" s="41"/>
      <c r="SWI642" s="41"/>
      <c r="SWJ642" s="41"/>
      <c r="SWK642" s="41"/>
      <c r="SWL642" s="41"/>
      <c r="SWM642" s="41"/>
      <c r="SWN642" s="41"/>
      <c r="SWO642" s="41"/>
      <c r="SWP642" s="41"/>
      <c r="SWQ642" s="41"/>
      <c r="SWR642" s="41"/>
      <c r="SWS642" s="41"/>
      <c r="SWT642" s="41"/>
      <c r="SWU642" s="41"/>
      <c r="SWV642" s="41"/>
      <c r="SWW642" s="41"/>
      <c r="SWX642" s="41"/>
      <c r="SWY642" s="41"/>
      <c r="SWZ642" s="41"/>
      <c r="SXA642" s="41"/>
      <c r="SXB642" s="41"/>
      <c r="SXC642" s="41"/>
      <c r="SXD642" s="41"/>
      <c r="SXE642" s="41"/>
      <c r="SXF642" s="41"/>
      <c r="SXG642" s="41"/>
      <c r="SXH642" s="41"/>
      <c r="SXI642" s="41"/>
      <c r="SXJ642" s="41"/>
      <c r="SXK642" s="41"/>
      <c r="SXL642" s="41"/>
      <c r="SXM642" s="41"/>
      <c r="SXN642" s="41"/>
      <c r="SXO642" s="41"/>
      <c r="SXP642" s="41"/>
      <c r="SXQ642" s="41"/>
      <c r="SXR642" s="41"/>
      <c r="SXS642" s="41"/>
      <c r="SXT642" s="41"/>
      <c r="SXU642" s="41"/>
      <c r="SXV642" s="41"/>
      <c r="SXW642" s="41"/>
      <c r="SXX642" s="41"/>
      <c r="SXY642" s="41"/>
      <c r="SXZ642" s="41"/>
      <c r="SYA642" s="41"/>
      <c r="SYB642" s="41"/>
      <c r="SYC642" s="41"/>
      <c r="SYD642" s="41"/>
      <c r="SYE642" s="41"/>
      <c r="SYF642" s="41"/>
      <c r="SYG642" s="41"/>
      <c r="SYH642" s="41"/>
      <c r="SYI642" s="41"/>
      <c r="SYJ642" s="41"/>
      <c r="SYK642" s="41"/>
      <c r="SYL642" s="41"/>
      <c r="SYM642" s="41"/>
      <c r="SYN642" s="41"/>
      <c r="SYO642" s="41"/>
      <c r="SYP642" s="41"/>
      <c r="SYQ642" s="41"/>
      <c r="SYR642" s="41"/>
      <c r="SYS642" s="41"/>
      <c r="SYT642" s="41"/>
      <c r="SYU642" s="41"/>
      <c r="SYV642" s="41"/>
      <c r="SYW642" s="41"/>
      <c r="SYX642" s="41"/>
      <c r="SYY642" s="41"/>
      <c r="SYZ642" s="41"/>
      <c r="SZA642" s="41"/>
      <c r="SZB642" s="41"/>
      <c r="SZC642" s="41"/>
      <c r="SZD642" s="41"/>
      <c r="SZE642" s="41"/>
      <c r="SZF642" s="41"/>
      <c r="SZG642" s="41"/>
      <c r="SZH642" s="41"/>
      <c r="SZI642" s="41"/>
      <c r="SZJ642" s="41"/>
      <c r="SZK642" s="41"/>
      <c r="SZL642" s="41"/>
      <c r="SZM642" s="41"/>
      <c r="SZN642" s="41"/>
      <c r="SZO642" s="41"/>
      <c r="SZP642" s="41"/>
      <c r="SZQ642" s="41"/>
      <c r="SZR642" s="41"/>
      <c r="SZS642" s="41"/>
      <c r="SZT642" s="41"/>
      <c r="SZU642" s="41"/>
      <c r="SZV642" s="41"/>
      <c r="SZW642" s="41"/>
      <c r="SZX642" s="41"/>
      <c r="SZY642" s="41"/>
      <c r="SZZ642" s="41"/>
      <c r="TAA642" s="41"/>
      <c r="TAB642" s="41"/>
      <c r="TAC642" s="41"/>
      <c r="TAD642" s="41"/>
      <c r="TAE642" s="41"/>
      <c r="TAF642" s="41"/>
      <c r="TAG642" s="41"/>
      <c r="TAH642" s="41"/>
      <c r="TAI642" s="41"/>
      <c r="TAJ642" s="41"/>
      <c r="TAK642" s="41"/>
      <c r="TAL642" s="41"/>
      <c r="TAM642" s="41"/>
      <c r="TAN642" s="41"/>
      <c r="TAO642" s="41"/>
      <c r="TAP642" s="41"/>
      <c r="TAQ642" s="41"/>
      <c r="TAR642" s="41"/>
      <c r="TAS642" s="41"/>
      <c r="TAT642" s="41"/>
      <c r="TAU642" s="41"/>
      <c r="TAV642" s="41"/>
      <c r="TAW642" s="41"/>
      <c r="TAX642" s="41"/>
      <c r="TAY642" s="41"/>
      <c r="TAZ642" s="41"/>
      <c r="TBA642" s="41"/>
      <c r="TBB642" s="41"/>
      <c r="TBC642" s="41"/>
      <c r="TBD642" s="41"/>
      <c r="TBE642" s="41"/>
      <c r="TBF642" s="41"/>
      <c r="TBG642" s="41"/>
      <c r="TBH642" s="41"/>
      <c r="TBI642" s="41"/>
      <c r="TBJ642" s="41"/>
      <c r="TBK642" s="41"/>
      <c r="TBL642" s="41"/>
      <c r="TBM642" s="41"/>
      <c r="TBN642" s="41"/>
      <c r="TBO642" s="41"/>
      <c r="TBP642" s="41"/>
      <c r="TBQ642" s="41"/>
      <c r="TBR642" s="41"/>
      <c r="TBS642" s="41"/>
      <c r="TBT642" s="41"/>
      <c r="TBU642" s="41"/>
      <c r="TBV642" s="41"/>
      <c r="TBW642" s="41"/>
      <c r="TBX642" s="41"/>
      <c r="TBY642" s="41"/>
      <c r="TBZ642" s="41"/>
      <c r="TCA642" s="41"/>
      <c r="TCB642" s="41"/>
      <c r="TCC642" s="41"/>
      <c r="TCD642" s="41"/>
      <c r="TCE642" s="41"/>
      <c r="TCF642" s="41"/>
      <c r="TCG642" s="41"/>
      <c r="TCH642" s="41"/>
      <c r="TCI642" s="41"/>
      <c r="TCJ642" s="41"/>
      <c r="TCK642" s="41"/>
      <c r="TCL642" s="41"/>
      <c r="TCM642" s="41"/>
      <c r="TCN642" s="41"/>
      <c r="TCO642" s="41"/>
      <c r="TCP642" s="41"/>
      <c r="TCQ642" s="41"/>
      <c r="TCR642" s="41"/>
      <c r="TCS642" s="41"/>
      <c r="TCT642" s="41"/>
      <c r="TCU642" s="41"/>
      <c r="TCV642" s="41"/>
      <c r="TCW642" s="41"/>
      <c r="TCX642" s="41"/>
      <c r="TCY642" s="41"/>
      <c r="TCZ642" s="41"/>
      <c r="TDA642" s="41"/>
      <c r="TDB642" s="41"/>
      <c r="TDC642" s="41"/>
      <c r="TDD642" s="41"/>
      <c r="TDE642" s="41"/>
      <c r="TDF642" s="41"/>
      <c r="TDG642" s="41"/>
      <c r="TDH642" s="41"/>
      <c r="TDI642" s="41"/>
      <c r="TDJ642" s="41"/>
      <c r="TDK642" s="41"/>
      <c r="TDL642" s="41"/>
      <c r="TDM642" s="41"/>
      <c r="TDN642" s="41"/>
      <c r="TDO642" s="41"/>
      <c r="TDP642" s="41"/>
      <c r="TDQ642" s="41"/>
      <c r="TDR642" s="41"/>
      <c r="TDS642" s="41"/>
      <c r="TDT642" s="41"/>
      <c r="TDU642" s="41"/>
      <c r="TDV642" s="41"/>
      <c r="TDW642" s="41"/>
      <c r="TDX642" s="41"/>
      <c r="TDY642" s="41"/>
      <c r="TDZ642" s="41"/>
      <c r="TEA642" s="41"/>
      <c r="TEB642" s="41"/>
      <c r="TEC642" s="41"/>
      <c r="TED642" s="41"/>
      <c r="TEE642" s="41"/>
      <c r="TEF642" s="41"/>
      <c r="TEG642" s="41"/>
      <c r="TEH642" s="41"/>
      <c r="TEI642" s="41"/>
      <c r="TEJ642" s="41"/>
      <c r="TEK642" s="41"/>
      <c r="TEL642" s="41"/>
      <c r="TEM642" s="41"/>
      <c r="TEN642" s="41"/>
      <c r="TEO642" s="41"/>
      <c r="TEP642" s="41"/>
      <c r="TEQ642" s="41"/>
      <c r="TER642" s="41"/>
      <c r="TES642" s="41"/>
      <c r="TET642" s="41"/>
      <c r="TEU642" s="41"/>
      <c r="TEV642" s="41"/>
      <c r="TEW642" s="41"/>
      <c r="TEX642" s="41"/>
      <c r="TEY642" s="41"/>
      <c r="TEZ642" s="41"/>
      <c r="TFA642" s="41"/>
      <c r="TFB642" s="41"/>
      <c r="TFC642" s="41"/>
      <c r="TFD642" s="41"/>
      <c r="TFE642" s="41"/>
      <c r="TFF642" s="41"/>
      <c r="TFG642" s="41"/>
      <c r="TFH642" s="41"/>
      <c r="TFI642" s="41"/>
      <c r="TFJ642" s="41"/>
      <c r="TFK642" s="41"/>
      <c r="TFL642" s="41"/>
      <c r="TFM642" s="41"/>
      <c r="TFN642" s="41"/>
      <c r="TFO642" s="41"/>
      <c r="TFP642" s="41"/>
      <c r="TFQ642" s="41"/>
      <c r="TFR642" s="41"/>
      <c r="TFS642" s="41"/>
      <c r="TFT642" s="41"/>
      <c r="TFU642" s="41"/>
      <c r="TFV642" s="41"/>
      <c r="TFW642" s="41"/>
      <c r="TFX642" s="41"/>
      <c r="TFY642" s="41"/>
      <c r="TFZ642" s="41"/>
      <c r="TGA642" s="41"/>
      <c r="TGB642" s="41"/>
      <c r="TGC642" s="41"/>
      <c r="TGD642" s="41"/>
      <c r="TGE642" s="41"/>
      <c r="TGF642" s="41"/>
      <c r="TGG642" s="41"/>
      <c r="TGH642" s="41"/>
      <c r="TGI642" s="41"/>
      <c r="TGJ642" s="41"/>
      <c r="TGK642" s="41"/>
      <c r="TGL642" s="41"/>
      <c r="TGM642" s="41"/>
      <c r="TGN642" s="41"/>
      <c r="TGO642" s="41"/>
      <c r="TGP642" s="41"/>
      <c r="TGQ642" s="41"/>
      <c r="TGR642" s="41"/>
      <c r="TGS642" s="41"/>
      <c r="TGT642" s="41"/>
      <c r="TGU642" s="41"/>
      <c r="TGV642" s="41"/>
      <c r="TGW642" s="41"/>
      <c r="TGX642" s="41"/>
      <c r="TGY642" s="41"/>
      <c r="TGZ642" s="41"/>
      <c r="THA642" s="41"/>
      <c r="THB642" s="41"/>
      <c r="THC642" s="41"/>
      <c r="THD642" s="41"/>
      <c r="THE642" s="41"/>
      <c r="THF642" s="41"/>
      <c r="THG642" s="41"/>
      <c r="THH642" s="41"/>
      <c r="THI642" s="41"/>
      <c r="THJ642" s="41"/>
      <c r="THK642" s="41"/>
      <c r="THL642" s="41"/>
      <c r="THM642" s="41"/>
      <c r="THN642" s="41"/>
      <c r="THO642" s="41"/>
      <c r="THP642" s="41"/>
      <c r="THQ642" s="41"/>
      <c r="THR642" s="41"/>
      <c r="THS642" s="41"/>
      <c r="THT642" s="41"/>
      <c r="THU642" s="41"/>
      <c r="THV642" s="41"/>
      <c r="THW642" s="41"/>
      <c r="THX642" s="41"/>
      <c r="THY642" s="41"/>
      <c r="THZ642" s="41"/>
      <c r="TIA642" s="41"/>
      <c r="TIB642" s="41"/>
      <c r="TIC642" s="41"/>
      <c r="TID642" s="41"/>
      <c r="TIE642" s="41"/>
      <c r="TIF642" s="41"/>
      <c r="TIG642" s="41"/>
      <c r="TIH642" s="41"/>
      <c r="TII642" s="41"/>
      <c r="TIJ642" s="41"/>
      <c r="TIK642" s="41"/>
      <c r="TIL642" s="41"/>
      <c r="TIM642" s="41"/>
      <c r="TIN642" s="41"/>
      <c r="TIO642" s="41"/>
      <c r="TIP642" s="41"/>
      <c r="TIQ642" s="41"/>
      <c r="TIR642" s="41"/>
      <c r="TIS642" s="41"/>
      <c r="TIT642" s="41"/>
      <c r="TIU642" s="41"/>
      <c r="TIV642" s="41"/>
      <c r="TIW642" s="41"/>
      <c r="TIX642" s="41"/>
      <c r="TIY642" s="41"/>
      <c r="TIZ642" s="41"/>
      <c r="TJA642" s="41"/>
      <c r="TJB642" s="41"/>
      <c r="TJC642" s="41"/>
      <c r="TJD642" s="41"/>
      <c r="TJE642" s="41"/>
      <c r="TJF642" s="41"/>
      <c r="TJG642" s="41"/>
      <c r="TJH642" s="41"/>
      <c r="TJI642" s="41"/>
      <c r="TJJ642" s="41"/>
      <c r="TJK642" s="41"/>
      <c r="TJL642" s="41"/>
      <c r="TJM642" s="41"/>
      <c r="TJN642" s="41"/>
      <c r="TJO642" s="41"/>
      <c r="TJP642" s="41"/>
      <c r="TJQ642" s="41"/>
      <c r="TJR642" s="41"/>
      <c r="TJS642" s="41"/>
      <c r="TJT642" s="41"/>
      <c r="TJU642" s="41"/>
      <c r="TJV642" s="41"/>
      <c r="TJW642" s="41"/>
      <c r="TJX642" s="41"/>
      <c r="TJY642" s="41"/>
      <c r="TJZ642" s="41"/>
      <c r="TKA642" s="41"/>
      <c r="TKB642" s="41"/>
      <c r="TKC642" s="41"/>
      <c r="TKD642" s="41"/>
      <c r="TKE642" s="41"/>
      <c r="TKF642" s="41"/>
      <c r="TKG642" s="41"/>
      <c r="TKH642" s="41"/>
      <c r="TKI642" s="41"/>
      <c r="TKJ642" s="41"/>
      <c r="TKK642" s="41"/>
      <c r="TKL642" s="41"/>
      <c r="TKM642" s="41"/>
      <c r="TKN642" s="41"/>
      <c r="TKO642" s="41"/>
      <c r="TKP642" s="41"/>
      <c r="TKQ642" s="41"/>
      <c r="TKR642" s="41"/>
      <c r="TKS642" s="41"/>
      <c r="TKT642" s="41"/>
      <c r="TKU642" s="41"/>
      <c r="TKV642" s="41"/>
      <c r="TKW642" s="41"/>
      <c r="TKX642" s="41"/>
      <c r="TKY642" s="41"/>
      <c r="TKZ642" s="41"/>
      <c r="TLA642" s="41"/>
      <c r="TLB642" s="41"/>
      <c r="TLC642" s="41"/>
      <c r="TLD642" s="41"/>
      <c r="TLE642" s="41"/>
      <c r="TLF642" s="41"/>
      <c r="TLG642" s="41"/>
      <c r="TLH642" s="41"/>
      <c r="TLI642" s="41"/>
      <c r="TLJ642" s="41"/>
      <c r="TLK642" s="41"/>
      <c r="TLL642" s="41"/>
      <c r="TLM642" s="41"/>
      <c r="TLN642" s="41"/>
      <c r="TLO642" s="41"/>
      <c r="TLP642" s="41"/>
      <c r="TLQ642" s="41"/>
      <c r="TLR642" s="41"/>
      <c r="TLS642" s="41"/>
      <c r="TLT642" s="41"/>
      <c r="TLU642" s="41"/>
      <c r="TLV642" s="41"/>
      <c r="TLW642" s="41"/>
      <c r="TLX642" s="41"/>
      <c r="TLY642" s="41"/>
      <c r="TLZ642" s="41"/>
      <c r="TMA642" s="41"/>
      <c r="TMB642" s="41"/>
      <c r="TMC642" s="41"/>
      <c r="TMD642" s="41"/>
      <c r="TME642" s="41"/>
      <c r="TMF642" s="41"/>
      <c r="TMG642" s="41"/>
      <c r="TMH642" s="41"/>
      <c r="TMI642" s="41"/>
      <c r="TMJ642" s="41"/>
      <c r="TMK642" s="41"/>
      <c r="TML642" s="41"/>
      <c r="TMM642" s="41"/>
      <c r="TMN642" s="41"/>
      <c r="TMO642" s="41"/>
      <c r="TMP642" s="41"/>
      <c r="TMQ642" s="41"/>
      <c r="TMR642" s="41"/>
      <c r="TMS642" s="41"/>
      <c r="TMT642" s="41"/>
      <c r="TMU642" s="41"/>
      <c r="TMV642" s="41"/>
      <c r="TMW642" s="41"/>
      <c r="TMX642" s="41"/>
      <c r="TMY642" s="41"/>
      <c r="TMZ642" s="41"/>
      <c r="TNA642" s="41"/>
      <c r="TNB642" s="41"/>
      <c r="TNC642" s="41"/>
      <c r="TND642" s="41"/>
      <c r="TNE642" s="41"/>
      <c r="TNF642" s="41"/>
      <c r="TNG642" s="41"/>
      <c r="TNH642" s="41"/>
      <c r="TNI642" s="41"/>
      <c r="TNJ642" s="41"/>
      <c r="TNK642" s="41"/>
      <c r="TNL642" s="41"/>
      <c r="TNM642" s="41"/>
      <c r="TNN642" s="41"/>
      <c r="TNO642" s="41"/>
      <c r="TNP642" s="41"/>
      <c r="TNQ642" s="41"/>
      <c r="TNR642" s="41"/>
      <c r="TNS642" s="41"/>
      <c r="TNT642" s="41"/>
      <c r="TNU642" s="41"/>
      <c r="TNV642" s="41"/>
      <c r="TNW642" s="41"/>
      <c r="TNX642" s="41"/>
      <c r="TNY642" s="41"/>
      <c r="TNZ642" s="41"/>
      <c r="TOA642" s="41"/>
      <c r="TOB642" s="41"/>
      <c r="TOC642" s="41"/>
      <c r="TOD642" s="41"/>
      <c r="TOE642" s="41"/>
      <c r="TOF642" s="41"/>
      <c r="TOG642" s="41"/>
      <c r="TOH642" s="41"/>
      <c r="TOI642" s="41"/>
      <c r="TOJ642" s="41"/>
      <c r="TOK642" s="41"/>
      <c r="TOL642" s="41"/>
      <c r="TOM642" s="41"/>
      <c r="TON642" s="41"/>
      <c r="TOO642" s="41"/>
      <c r="TOP642" s="41"/>
      <c r="TOQ642" s="41"/>
      <c r="TOR642" s="41"/>
      <c r="TOS642" s="41"/>
      <c r="TOT642" s="41"/>
      <c r="TOU642" s="41"/>
      <c r="TOV642" s="41"/>
      <c r="TOW642" s="41"/>
      <c r="TOX642" s="41"/>
      <c r="TOY642" s="41"/>
      <c r="TOZ642" s="41"/>
      <c r="TPA642" s="41"/>
      <c r="TPB642" s="41"/>
      <c r="TPC642" s="41"/>
      <c r="TPD642" s="41"/>
      <c r="TPE642" s="41"/>
      <c r="TPF642" s="41"/>
      <c r="TPG642" s="41"/>
      <c r="TPH642" s="41"/>
      <c r="TPI642" s="41"/>
      <c r="TPJ642" s="41"/>
      <c r="TPK642" s="41"/>
      <c r="TPL642" s="41"/>
      <c r="TPM642" s="41"/>
      <c r="TPN642" s="41"/>
      <c r="TPO642" s="41"/>
      <c r="TPP642" s="41"/>
      <c r="TPQ642" s="41"/>
      <c r="TPR642" s="41"/>
      <c r="TPS642" s="41"/>
      <c r="TPT642" s="41"/>
      <c r="TPU642" s="41"/>
      <c r="TPV642" s="41"/>
      <c r="TPW642" s="41"/>
      <c r="TPX642" s="41"/>
      <c r="TPY642" s="41"/>
      <c r="TPZ642" s="41"/>
      <c r="TQA642" s="41"/>
      <c r="TQB642" s="41"/>
      <c r="TQC642" s="41"/>
      <c r="TQD642" s="41"/>
      <c r="TQE642" s="41"/>
      <c r="TQF642" s="41"/>
      <c r="TQG642" s="41"/>
      <c r="TQH642" s="41"/>
      <c r="TQI642" s="41"/>
      <c r="TQJ642" s="41"/>
      <c r="TQK642" s="41"/>
      <c r="TQL642" s="41"/>
      <c r="TQM642" s="41"/>
      <c r="TQN642" s="41"/>
      <c r="TQO642" s="41"/>
      <c r="TQP642" s="41"/>
      <c r="TQQ642" s="41"/>
      <c r="TQR642" s="41"/>
      <c r="TQS642" s="41"/>
      <c r="TQT642" s="41"/>
      <c r="TQU642" s="41"/>
      <c r="TQV642" s="41"/>
      <c r="TQW642" s="41"/>
      <c r="TQX642" s="41"/>
      <c r="TQY642" s="41"/>
      <c r="TQZ642" s="41"/>
      <c r="TRA642" s="41"/>
      <c r="TRB642" s="41"/>
      <c r="TRC642" s="41"/>
      <c r="TRD642" s="41"/>
      <c r="TRE642" s="41"/>
      <c r="TRF642" s="41"/>
      <c r="TRG642" s="41"/>
      <c r="TRH642" s="41"/>
      <c r="TRI642" s="41"/>
      <c r="TRJ642" s="41"/>
      <c r="TRK642" s="41"/>
      <c r="TRL642" s="41"/>
      <c r="TRM642" s="41"/>
      <c r="TRN642" s="41"/>
      <c r="TRO642" s="41"/>
      <c r="TRP642" s="41"/>
      <c r="TRQ642" s="41"/>
      <c r="TRR642" s="41"/>
      <c r="TRS642" s="41"/>
      <c r="TRT642" s="41"/>
      <c r="TRU642" s="41"/>
      <c r="TRV642" s="41"/>
      <c r="TRW642" s="41"/>
      <c r="TRX642" s="41"/>
      <c r="TRY642" s="41"/>
      <c r="TRZ642" s="41"/>
      <c r="TSA642" s="41"/>
      <c r="TSB642" s="41"/>
      <c r="TSC642" s="41"/>
      <c r="TSD642" s="41"/>
      <c r="TSE642" s="41"/>
      <c r="TSF642" s="41"/>
      <c r="TSG642" s="41"/>
      <c r="TSH642" s="41"/>
      <c r="TSI642" s="41"/>
      <c r="TSJ642" s="41"/>
      <c r="TSK642" s="41"/>
      <c r="TSL642" s="41"/>
      <c r="TSM642" s="41"/>
      <c r="TSN642" s="41"/>
      <c r="TSO642" s="41"/>
      <c r="TSP642" s="41"/>
      <c r="TSQ642" s="41"/>
      <c r="TSR642" s="41"/>
      <c r="TSS642" s="41"/>
      <c r="TST642" s="41"/>
      <c r="TSU642" s="41"/>
      <c r="TSV642" s="41"/>
      <c r="TSW642" s="41"/>
      <c r="TSX642" s="41"/>
      <c r="TSY642" s="41"/>
      <c r="TSZ642" s="41"/>
      <c r="TTA642" s="41"/>
      <c r="TTB642" s="41"/>
      <c r="TTC642" s="41"/>
      <c r="TTD642" s="41"/>
      <c r="TTE642" s="41"/>
      <c r="TTF642" s="41"/>
      <c r="TTG642" s="41"/>
      <c r="TTH642" s="41"/>
      <c r="TTI642" s="41"/>
      <c r="TTJ642" s="41"/>
      <c r="TTK642" s="41"/>
      <c r="TTL642" s="41"/>
      <c r="TTM642" s="41"/>
      <c r="TTN642" s="41"/>
      <c r="TTO642" s="41"/>
      <c r="TTP642" s="41"/>
      <c r="TTQ642" s="41"/>
      <c r="TTR642" s="41"/>
      <c r="TTS642" s="41"/>
      <c r="TTT642" s="41"/>
      <c r="TTU642" s="41"/>
      <c r="TTV642" s="41"/>
      <c r="TTW642" s="41"/>
      <c r="TTX642" s="41"/>
      <c r="TTY642" s="41"/>
      <c r="TTZ642" s="41"/>
      <c r="TUA642" s="41"/>
      <c r="TUB642" s="41"/>
      <c r="TUC642" s="41"/>
      <c r="TUD642" s="41"/>
      <c r="TUE642" s="41"/>
      <c r="TUF642" s="41"/>
      <c r="TUG642" s="41"/>
      <c r="TUH642" s="41"/>
      <c r="TUI642" s="41"/>
      <c r="TUJ642" s="41"/>
      <c r="TUK642" s="41"/>
      <c r="TUL642" s="41"/>
      <c r="TUM642" s="41"/>
      <c r="TUN642" s="41"/>
      <c r="TUO642" s="41"/>
      <c r="TUP642" s="41"/>
      <c r="TUQ642" s="41"/>
      <c r="TUR642" s="41"/>
      <c r="TUS642" s="41"/>
      <c r="TUT642" s="41"/>
      <c r="TUU642" s="41"/>
      <c r="TUV642" s="41"/>
      <c r="TUW642" s="41"/>
      <c r="TUX642" s="41"/>
      <c r="TUY642" s="41"/>
      <c r="TUZ642" s="41"/>
      <c r="TVA642" s="41"/>
      <c r="TVB642" s="41"/>
      <c r="TVC642" s="41"/>
      <c r="TVD642" s="41"/>
      <c r="TVE642" s="41"/>
      <c r="TVF642" s="41"/>
      <c r="TVG642" s="41"/>
      <c r="TVH642" s="41"/>
      <c r="TVI642" s="41"/>
      <c r="TVJ642" s="41"/>
      <c r="TVK642" s="41"/>
      <c r="TVL642" s="41"/>
      <c r="TVM642" s="41"/>
      <c r="TVN642" s="41"/>
      <c r="TVO642" s="41"/>
      <c r="TVP642" s="41"/>
      <c r="TVQ642" s="41"/>
      <c r="TVR642" s="41"/>
      <c r="TVS642" s="41"/>
      <c r="TVT642" s="41"/>
      <c r="TVU642" s="41"/>
      <c r="TVV642" s="41"/>
      <c r="TVW642" s="41"/>
      <c r="TVX642" s="41"/>
      <c r="TVY642" s="41"/>
      <c r="TVZ642" s="41"/>
      <c r="TWA642" s="41"/>
      <c r="TWB642" s="41"/>
      <c r="TWC642" s="41"/>
      <c r="TWD642" s="41"/>
      <c r="TWE642" s="41"/>
      <c r="TWF642" s="41"/>
      <c r="TWG642" s="41"/>
      <c r="TWH642" s="41"/>
      <c r="TWI642" s="41"/>
      <c r="TWJ642" s="41"/>
      <c r="TWK642" s="41"/>
      <c r="TWL642" s="41"/>
      <c r="TWM642" s="41"/>
      <c r="TWN642" s="41"/>
      <c r="TWO642" s="41"/>
      <c r="TWP642" s="41"/>
      <c r="TWQ642" s="41"/>
      <c r="TWR642" s="41"/>
      <c r="TWS642" s="41"/>
      <c r="TWT642" s="41"/>
      <c r="TWU642" s="41"/>
      <c r="TWV642" s="41"/>
      <c r="TWW642" s="41"/>
      <c r="TWX642" s="41"/>
      <c r="TWY642" s="41"/>
      <c r="TWZ642" s="41"/>
      <c r="TXA642" s="41"/>
      <c r="TXB642" s="41"/>
      <c r="TXC642" s="41"/>
      <c r="TXD642" s="41"/>
      <c r="TXE642" s="41"/>
      <c r="TXF642" s="41"/>
      <c r="TXG642" s="41"/>
      <c r="TXH642" s="41"/>
      <c r="TXI642" s="41"/>
      <c r="TXJ642" s="41"/>
      <c r="TXK642" s="41"/>
      <c r="TXL642" s="41"/>
      <c r="TXM642" s="41"/>
      <c r="TXN642" s="41"/>
      <c r="TXO642" s="41"/>
      <c r="TXP642" s="41"/>
      <c r="TXQ642" s="41"/>
      <c r="TXR642" s="41"/>
      <c r="TXS642" s="41"/>
      <c r="TXT642" s="41"/>
      <c r="TXU642" s="41"/>
      <c r="TXV642" s="41"/>
      <c r="TXW642" s="41"/>
      <c r="TXX642" s="41"/>
      <c r="TXY642" s="41"/>
      <c r="TXZ642" s="41"/>
      <c r="TYA642" s="41"/>
      <c r="TYB642" s="41"/>
      <c r="TYC642" s="41"/>
      <c r="TYD642" s="41"/>
      <c r="TYE642" s="41"/>
      <c r="TYF642" s="41"/>
      <c r="TYG642" s="41"/>
      <c r="TYH642" s="41"/>
      <c r="TYI642" s="41"/>
      <c r="TYJ642" s="41"/>
      <c r="TYK642" s="41"/>
      <c r="TYL642" s="41"/>
      <c r="TYM642" s="41"/>
      <c r="TYN642" s="41"/>
      <c r="TYO642" s="41"/>
      <c r="TYP642" s="41"/>
      <c r="TYQ642" s="41"/>
      <c r="TYR642" s="41"/>
      <c r="TYS642" s="41"/>
      <c r="TYT642" s="41"/>
      <c r="TYU642" s="41"/>
      <c r="TYV642" s="41"/>
      <c r="TYW642" s="41"/>
      <c r="TYX642" s="41"/>
      <c r="TYY642" s="41"/>
      <c r="TYZ642" s="41"/>
      <c r="TZA642" s="41"/>
      <c r="TZB642" s="41"/>
      <c r="TZC642" s="41"/>
      <c r="TZD642" s="41"/>
      <c r="TZE642" s="41"/>
      <c r="TZF642" s="41"/>
      <c r="TZG642" s="41"/>
      <c r="TZH642" s="41"/>
      <c r="TZI642" s="41"/>
      <c r="TZJ642" s="41"/>
      <c r="TZK642" s="41"/>
      <c r="TZL642" s="41"/>
      <c r="TZM642" s="41"/>
      <c r="TZN642" s="41"/>
      <c r="TZO642" s="41"/>
      <c r="TZP642" s="41"/>
      <c r="TZQ642" s="41"/>
      <c r="TZR642" s="41"/>
      <c r="TZS642" s="41"/>
      <c r="TZT642" s="41"/>
      <c r="TZU642" s="41"/>
      <c r="TZV642" s="41"/>
      <c r="TZW642" s="41"/>
      <c r="TZX642" s="41"/>
      <c r="TZY642" s="41"/>
      <c r="TZZ642" s="41"/>
      <c r="UAA642" s="41"/>
      <c r="UAB642" s="41"/>
      <c r="UAC642" s="41"/>
      <c r="UAD642" s="41"/>
      <c r="UAE642" s="41"/>
      <c r="UAF642" s="41"/>
      <c r="UAG642" s="41"/>
      <c r="UAH642" s="41"/>
      <c r="UAI642" s="41"/>
      <c r="UAJ642" s="41"/>
      <c r="UAK642" s="41"/>
      <c r="UAL642" s="41"/>
      <c r="UAM642" s="41"/>
      <c r="UAN642" s="41"/>
      <c r="UAO642" s="41"/>
      <c r="UAP642" s="41"/>
      <c r="UAQ642" s="41"/>
      <c r="UAR642" s="41"/>
      <c r="UAS642" s="41"/>
      <c r="UAT642" s="41"/>
      <c r="UAU642" s="41"/>
      <c r="UAV642" s="41"/>
      <c r="UAW642" s="41"/>
      <c r="UAX642" s="41"/>
      <c r="UAY642" s="41"/>
      <c r="UAZ642" s="41"/>
      <c r="UBA642" s="41"/>
      <c r="UBB642" s="41"/>
      <c r="UBC642" s="41"/>
      <c r="UBD642" s="41"/>
      <c r="UBE642" s="41"/>
      <c r="UBF642" s="41"/>
      <c r="UBG642" s="41"/>
      <c r="UBH642" s="41"/>
      <c r="UBI642" s="41"/>
      <c r="UBJ642" s="41"/>
      <c r="UBK642" s="41"/>
      <c r="UBL642" s="41"/>
      <c r="UBM642" s="41"/>
      <c r="UBN642" s="41"/>
      <c r="UBO642" s="41"/>
      <c r="UBP642" s="41"/>
      <c r="UBQ642" s="41"/>
      <c r="UBR642" s="41"/>
      <c r="UBS642" s="41"/>
      <c r="UBT642" s="41"/>
      <c r="UBU642" s="41"/>
      <c r="UBV642" s="41"/>
      <c r="UBW642" s="41"/>
      <c r="UBX642" s="41"/>
      <c r="UBY642" s="41"/>
      <c r="UBZ642" s="41"/>
      <c r="UCA642" s="41"/>
      <c r="UCB642" s="41"/>
      <c r="UCC642" s="41"/>
      <c r="UCD642" s="41"/>
      <c r="UCE642" s="41"/>
      <c r="UCF642" s="41"/>
      <c r="UCG642" s="41"/>
      <c r="UCH642" s="41"/>
      <c r="UCI642" s="41"/>
      <c r="UCJ642" s="41"/>
      <c r="UCK642" s="41"/>
      <c r="UCL642" s="41"/>
      <c r="UCM642" s="41"/>
      <c r="UCN642" s="41"/>
      <c r="UCO642" s="41"/>
      <c r="UCP642" s="41"/>
      <c r="UCQ642" s="41"/>
      <c r="UCR642" s="41"/>
      <c r="UCS642" s="41"/>
      <c r="UCT642" s="41"/>
      <c r="UCU642" s="41"/>
      <c r="UCV642" s="41"/>
      <c r="UCW642" s="41"/>
      <c r="UCX642" s="41"/>
      <c r="UCY642" s="41"/>
      <c r="UCZ642" s="41"/>
      <c r="UDA642" s="41"/>
      <c r="UDB642" s="41"/>
      <c r="UDC642" s="41"/>
      <c r="UDD642" s="41"/>
      <c r="UDE642" s="41"/>
      <c r="UDF642" s="41"/>
      <c r="UDG642" s="41"/>
      <c r="UDH642" s="41"/>
      <c r="UDI642" s="41"/>
      <c r="UDJ642" s="41"/>
      <c r="UDK642" s="41"/>
      <c r="UDL642" s="41"/>
      <c r="UDM642" s="41"/>
      <c r="UDN642" s="41"/>
      <c r="UDO642" s="41"/>
      <c r="UDP642" s="41"/>
      <c r="UDQ642" s="41"/>
      <c r="UDR642" s="41"/>
      <c r="UDS642" s="41"/>
      <c r="UDT642" s="41"/>
      <c r="UDU642" s="41"/>
      <c r="UDV642" s="41"/>
      <c r="UDW642" s="41"/>
      <c r="UDX642" s="41"/>
      <c r="UDY642" s="41"/>
      <c r="UDZ642" s="41"/>
      <c r="UEA642" s="41"/>
      <c r="UEB642" s="41"/>
      <c r="UEC642" s="41"/>
      <c r="UED642" s="41"/>
      <c r="UEE642" s="41"/>
      <c r="UEF642" s="41"/>
      <c r="UEG642" s="41"/>
      <c r="UEH642" s="41"/>
      <c r="UEI642" s="41"/>
      <c r="UEJ642" s="41"/>
      <c r="UEK642" s="41"/>
      <c r="UEL642" s="41"/>
      <c r="UEM642" s="41"/>
      <c r="UEN642" s="41"/>
      <c r="UEO642" s="41"/>
      <c r="UEP642" s="41"/>
      <c r="UEQ642" s="41"/>
      <c r="UER642" s="41"/>
      <c r="UES642" s="41"/>
      <c r="UET642" s="41"/>
      <c r="UEU642" s="41"/>
      <c r="UEV642" s="41"/>
      <c r="UEW642" s="41"/>
      <c r="UEX642" s="41"/>
      <c r="UEY642" s="41"/>
      <c r="UEZ642" s="41"/>
      <c r="UFA642" s="41"/>
      <c r="UFB642" s="41"/>
      <c r="UFC642" s="41"/>
      <c r="UFD642" s="41"/>
      <c r="UFE642" s="41"/>
      <c r="UFF642" s="41"/>
      <c r="UFG642" s="41"/>
      <c r="UFH642" s="41"/>
      <c r="UFI642" s="41"/>
      <c r="UFJ642" s="41"/>
      <c r="UFK642" s="41"/>
      <c r="UFL642" s="41"/>
      <c r="UFM642" s="41"/>
      <c r="UFN642" s="41"/>
      <c r="UFO642" s="41"/>
      <c r="UFP642" s="41"/>
      <c r="UFQ642" s="41"/>
      <c r="UFR642" s="41"/>
      <c r="UFS642" s="41"/>
      <c r="UFT642" s="41"/>
      <c r="UFU642" s="41"/>
      <c r="UFV642" s="41"/>
      <c r="UFW642" s="41"/>
      <c r="UFX642" s="41"/>
      <c r="UFY642" s="41"/>
      <c r="UFZ642" s="41"/>
      <c r="UGA642" s="41"/>
      <c r="UGB642" s="41"/>
      <c r="UGC642" s="41"/>
      <c r="UGD642" s="41"/>
      <c r="UGE642" s="41"/>
      <c r="UGF642" s="41"/>
      <c r="UGG642" s="41"/>
      <c r="UGH642" s="41"/>
      <c r="UGI642" s="41"/>
      <c r="UGJ642" s="41"/>
      <c r="UGK642" s="41"/>
      <c r="UGL642" s="41"/>
      <c r="UGM642" s="41"/>
      <c r="UGN642" s="41"/>
      <c r="UGO642" s="41"/>
      <c r="UGP642" s="41"/>
      <c r="UGQ642" s="41"/>
      <c r="UGR642" s="41"/>
      <c r="UGS642" s="41"/>
      <c r="UGT642" s="41"/>
      <c r="UGU642" s="41"/>
      <c r="UGV642" s="41"/>
      <c r="UGW642" s="41"/>
      <c r="UGX642" s="41"/>
      <c r="UGY642" s="41"/>
      <c r="UGZ642" s="41"/>
      <c r="UHA642" s="41"/>
      <c r="UHB642" s="41"/>
      <c r="UHC642" s="41"/>
      <c r="UHD642" s="41"/>
      <c r="UHE642" s="41"/>
      <c r="UHF642" s="41"/>
      <c r="UHG642" s="41"/>
      <c r="UHH642" s="41"/>
      <c r="UHI642" s="41"/>
      <c r="UHJ642" s="41"/>
      <c r="UHK642" s="41"/>
      <c r="UHL642" s="41"/>
      <c r="UHM642" s="41"/>
      <c r="UHN642" s="41"/>
      <c r="UHO642" s="41"/>
      <c r="UHP642" s="41"/>
      <c r="UHQ642" s="41"/>
      <c r="UHR642" s="41"/>
      <c r="UHS642" s="41"/>
      <c r="UHT642" s="41"/>
      <c r="UHU642" s="41"/>
      <c r="UHV642" s="41"/>
      <c r="UHW642" s="41"/>
      <c r="UHX642" s="41"/>
      <c r="UHY642" s="41"/>
      <c r="UHZ642" s="41"/>
      <c r="UIA642" s="41"/>
      <c r="UIB642" s="41"/>
      <c r="UIC642" s="41"/>
      <c r="UID642" s="41"/>
      <c r="UIE642" s="41"/>
      <c r="UIF642" s="41"/>
      <c r="UIG642" s="41"/>
      <c r="UIH642" s="41"/>
      <c r="UII642" s="41"/>
      <c r="UIJ642" s="41"/>
      <c r="UIK642" s="41"/>
      <c r="UIL642" s="41"/>
      <c r="UIM642" s="41"/>
      <c r="UIN642" s="41"/>
      <c r="UIO642" s="41"/>
      <c r="UIP642" s="41"/>
      <c r="UIQ642" s="41"/>
      <c r="UIR642" s="41"/>
      <c r="UIS642" s="41"/>
      <c r="UIT642" s="41"/>
      <c r="UIU642" s="41"/>
      <c r="UIV642" s="41"/>
      <c r="UIW642" s="41"/>
      <c r="UIX642" s="41"/>
      <c r="UIY642" s="41"/>
      <c r="UIZ642" s="41"/>
      <c r="UJA642" s="41"/>
      <c r="UJB642" s="41"/>
      <c r="UJC642" s="41"/>
      <c r="UJD642" s="41"/>
      <c r="UJE642" s="41"/>
      <c r="UJF642" s="41"/>
      <c r="UJG642" s="41"/>
      <c r="UJH642" s="41"/>
      <c r="UJI642" s="41"/>
      <c r="UJJ642" s="41"/>
      <c r="UJK642" s="41"/>
      <c r="UJL642" s="41"/>
      <c r="UJM642" s="41"/>
      <c r="UJN642" s="41"/>
      <c r="UJO642" s="41"/>
      <c r="UJP642" s="41"/>
      <c r="UJQ642" s="41"/>
      <c r="UJR642" s="41"/>
      <c r="UJS642" s="41"/>
      <c r="UJT642" s="41"/>
      <c r="UJU642" s="41"/>
      <c r="UJV642" s="41"/>
      <c r="UJW642" s="41"/>
      <c r="UJX642" s="41"/>
      <c r="UJY642" s="41"/>
      <c r="UJZ642" s="41"/>
      <c r="UKA642" s="41"/>
      <c r="UKB642" s="41"/>
      <c r="UKC642" s="41"/>
      <c r="UKD642" s="41"/>
      <c r="UKE642" s="41"/>
      <c r="UKF642" s="41"/>
      <c r="UKG642" s="41"/>
      <c r="UKH642" s="41"/>
      <c r="UKI642" s="41"/>
      <c r="UKJ642" s="41"/>
      <c r="UKK642" s="41"/>
      <c r="UKL642" s="41"/>
      <c r="UKM642" s="41"/>
      <c r="UKN642" s="41"/>
      <c r="UKO642" s="41"/>
      <c r="UKP642" s="41"/>
      <c r="UKQ642" s="41"/>
      <c r="UKR642" s="41"/>
      <c r="UKS642" s="41"/>
      <c r="UKT642" s="41"/>
      <c r="UKU642" s="41"/>
      <c r="UKV642" s="41"/>
      <c r="UKW642" s="41"/>
      <c r="UKX642" s="41"/>
      <c r="UKY642" s="41"/>
      <c r="UKZ642" s="41"/>
      <c r="ULA642" s="41"/>
      <c r="ULB642" s="41"/>
      <c r="ULC642" s="41"/>
      <c r="ULD642" s="41"/>
      <c r="ULE642" s="41"/>
      <c r="ULF642" s="41"/>
      <c r="ULG642" s="41"/>
      <c r="ULH642" s="41"/>
      <c r="ULI642" s="41"/>
      <c r="ULJ642" s="41"/>
      <c r="ULK642" s="41"/>
      <c r="ULL642" s="41"/>
      <c r="ULM642" s="41"/>
      <c r="ULN642" s="41"/>
      <c r="ULO642" s="41"/>
      <c r="ULP642" s="41"/>
      <c r="ULQ642" s="41"/>
      <c r="ULR642" s="41"/>
      <c r="ULS642" s="41"/>
      <c r="ULT642" s="41"/>
      <c r="ULU642" s="41"/>
      <c r="ULV642" s="41"/>
      <c r="ULW642" s="41"/>
      <c r="ULX642" s="41"/>
      <c r="ULY642" s="41"/>
      <c r="ULZ642" s="41"/>
      <c r="UMA642" s="41"/>
      <c r="UMB642" s="41"/>
      <c r="UMC642" s="41"/>
      <c r="UMD642" s="41"/>
      <c r="UME642" s="41"/>
      <c r="UMF642" s="41"/>
      <c r="UMG642" s="41"/>
      <c r="UMH642" s="41"/>
      <c r="UMI642" s="41"/>
      <c r="UMJ642" s="41"/>
      <c r="UMK642" s="41"/>
      <c r="UML642" s="41"/>
      <c r="UMM642" s="41"/>
      <c r="UMN642" s="41"/>
      <c r="UMO642" s="41"/>
      <c r="UMP642" s="41"/>
      <c r="UMQ642" s="41"/>
      <c r="UMR642" s="41"/>
      <c r="UMS642" s="41"/>
      <c r="UMT642" s="41"/>
      <c r="UMU642" s="41"/>
      <c r="UMV642" s="41"/>
      <c r="UMW642" s="41"/>
      <c r="UMX642" s="41"/>
      <c r="UMY642" s="41"/>
      <c r="UMZ642" s="41"/>
      <c r="UNA642" s="41"/>
      <c r="UNB642" s="41"/>
      <c r="UNC642" s="41"/>
      <c r="UND642" s="41"/>
      <c r="UNE642" s="41"/>
      <c r="UNF642" s="41"/>
      <c r="UNG642" s="41"/>
      <c r="UNH642" s="41"/>
      <c r="UNI642" s="41"/>
      <c r="UNJ642" s="41"/>
      <c r="UNK642" s="41"/>
      <c r="UNL642" s="41"/>
      <c r="UNM642" s="41"/>
      <c r="UNN642" s="41"/>
      <c r="UNO642" s="41"/>
      <c r="UNP642" s="41"/>
      <c r="UNQ642" s="41"/>
      <c r="UNR642" s="41"/>
      <c r="UNS642" s="41"/>
      <c r="UNT642" s="41"/>
      <c r="UNU642" s="41"/>
      <c r="UNV642" s="41"/>
      <c r="UNW642" s="41"/>
      <c r="UNX642" s="41"/>
      <c r="UNY642" s="41"/>
      <c r="UNZ642" s="41"/>
      <c r="UOA642" s="41"/>
      <c r="UOB642" s="41"/>
      <c r="UOC642" s="41"/>
      <c r="UOD642" s="41"/>
      <c r="UOE642" s="41"/>
      <c r="UOF642" s="41"/>
      <c r="UOG642" s="41"/>
      <c r="UOH642" s="41"/>
      <c r="UOI642" s="41"/>
      <c r="UOJ642" s="41"/>
      <c r="UOK642" s="41"/>
      <c r="UOL642" s="41"/>
      <c r="UOM642" s="41"/>
      <c r="UON642" s="41"/>
      <c r="UOO642" s="41"/>
      <c r="UOP642" s="41"/>
      <c r="UOQ642" s="41"/>
      <c r="UOR642" s="41"/>
      <c r="UOS642" s="41"/>
      <c r="UOT642" s="41"/>
      <c r="UOU642" s="41"/>
      <c r="UOV642" s="41"/>
      <c r="UOW642" s="41"/>
      <c r="UOX642" s="41"/>
      <c r="UOY642" s="41"/>
      <c r="UOZ642" s="41"/>
      <c r="UPA642" s="41"/>
      <c r="UPB642" s="41"/>
      <c r="UPC642" s="41"/>
      <c r="UPD642" s="41"/>
      <c r="UPE642" s="41"/>
      <c r="UPF642" s="41"/>
      <c r="UPG642" s="41"/>
      <c r="UPH642" s="41"/>
      <c r="UPI642" s="41"/>
      <c r="UPJ642" s="41"/>
      <c r="UPK642" s="41"/>
      <c r="UPL642" s="41"/>
      <c r="UPM642" s="41"/>
      <c r="UPN642" s="41"/>
      <c r="UPO642" s="41"/>
      <c r="UPP642" s="41"/>
      <c r="UPQ642" s="41"/>
      <c r="UPR642" s="41"/>
      <c r="UPS642" s="41"/>
      <c r="UPT642" s="41"/>
      <c r="UPU642" s="41"/>
      <c r="UPV642" s="41"/>
      <c r="UPW642" s="41"/>
      <c r="UPX642" s="41"/>
      <c r="UPY642" s="41"/>
      <c r="UPZ642" s="41"/>
      <c r="UQA642" s="41"/>
      <c r="UQB642" s="41"/>
      <c r="UQC642" s="41"/>
      <c r="UQD642" s="41"/>
      <c r="UQE642" s="41"/>
      <c r="UQF642" s="41"/>
      <c r="UQG642" s="41"/>
      <c r="UQH642" s="41"/>
      <c r="UQI642" s="41"/>
      <c r="UQJ642" s="41"/>
      <c r="UQK642" s="41"/>
      <c r="UQL642" s="41"/>
      <c r="UQM642" s="41"/>
      <c r="UQN642" s="41"/>
      <c r="UQO642" s="41"/>
      <c r="UQP642" s="41"/>
      <c r="UQQ642" s="41"/>
      <c r="UQR642" s="41"/>
      <c r="UQS642" s="41"/>
      <c r="UQT642" s="41"/>
      <c r="UQU642" s="41"/>
      <c r="UQV642" s="41"/>
      <c r="UQW642" s="41"/>
      <c r="UQX642" s="41"/>
      <c r="UQY642" s="41"/>
      <c r="UQZ642" s="41"/>
      <c r="URA642" s="41"/>
      <c r="URB642" s="41"/>
      <c r="URC642" s="41"/>
      <c r="URD642" s="41"/>
      <c r="URE642" s="41"/>
      <c r="URF642" s="41"/>
      <c r="URG642" s="41"/>
      <c r="URH642" s="41"/>
      <c r="URI642" s="41"/>
      <c r="URJ642" s="41"/>
      <c r="URK642" s="41"/>
      <c r="URL642" s="41"/>
      <c r="URM642" s="41"/>
      <c r="URN642" s="41"/>
      <c r="URO642" s="41"/>
      <c r="URP642" s="41"/>
      <c r="URQ642" s="41"/>
      <c r="URR642" s="41"/>
      <c r="URS642" s="41"/>
      <c r="URT642" s="41"/>
      <c r="URU642" s="41"/>
      <c r="URV642" s="41"/>
      <c r="URW642" s="41"/>
      <c r="URX642" s="41"/>
      <c r="URY642" s="41"/>
      <c r="URZ642" s="41"/>
      <c r="USA642" s="41"/>
      <c r="USB642" s="41"/>
      <c r="USC642" s="41"/>
      <c r="USD642" s="41"/>
      <c r="USE642" s="41"/>
      <c r="USF642" s="41"/>
      <c r="USG642" s="41"/>
      <c r="USH642" s="41"/>
      <c r="USI642" s="41"/>
      <c r="USJ642" s="41"/>
      <c r="USK642" s="41"/>
      <c r="USL642" s="41"/>
      <c r="USM642" s="41"/>
      <c r="USN642" s="41"/>
      <c r="USO642" s="41"/>
      <c r="USP642" s="41"/>
      <c r="USQ642" s="41"/>
      <c r="USR642" s="41"/>
      <c r="USS642" s="41"/>
      <c r="UST642" s="41"/>
      <c r="USU642" s="41"/>
      <c r="USV642" s="41"/>
      <c r="USW642" s="41"/>
      <c r="USX642" s="41"/>
      <c r="USY642" s="41"/>
      <c r="USZ642" s="41"/>
      <c r="UTA642" s="41"/>
      <c r="UTB642" s="41"/>
      <c r="UTC642" s="41"/>
      <c r="UTD642" s="41"/>
      <c r="UTE642" s="41"/>
      <c r="UTF642" s="41"/>
      <c r="UTG642" s="41"/>
      <c r="UTH642" s="41"/>
      <c r="UTI642" s="41"/>
      <c r="UTJ642" s="41"/>
      <c r="UTK642" s="41"/>
      <c r="UTL642" s="41"/>
      <c r="UTM642" s="41"/>
      <c r="UTN642" s="41"/>
      <c r="UTO642" s="41"/>
      <c r="UTP642" s="41"/>
      <c r="UTQ642" s="41"/>
      <c r="UTR642" s="41"/>
      <c r="UTS642" s="41"/>
      <c r="UTT642" s="41"/>
      <c r="UTU642" s="41"/>
      <c r="UTV642" s="41"/>
      <c r="UTW642" s="41"/>
      <c r="UTX642" s="41"/>
      <c r="UTY642" s="41"/>
      <c r="UTZ642" s="41"/>
      <c r="UUA642" s="41"/>
      <c r="UUB642" s="41"/>
      <c r="UUC642" s="41"/>
      <c r="UUD642" s="41"/>
      <c r="UUE642" s="41"/>
      <c r="UUF642" s="41"/>
      <c r="UUG642" s="41"/>
      <c r="UUH642" s="41"/>
      <c r="UUI642" s="41"/>
      <c r="UUJ642" s="41"/>
      <c r="UUK642" s="41"/>
      <c r="UUL642" s="41"/>
      <c r="UUM642" s="41"/>
      <c r="UUN642" s="41"/>
      <c r="UUO642" s="41"/>
      <c r="UUP642" s="41"/>
      <c r="UUQ642" s="41"/>
      <c r="UUR642" s="41"/>
      <c r="UUS642" s="41"/>
      <c r="UUT642" s="41"/>
      <c r="UUU642" s="41"/>
      <c r="UUV642" s="41"/>
      <c r="UUW642" s="41"/>
      <c r="UUX642" s="41"/>
      <c r="UUY642" s="41"/>
      <c r="UUZ642" s="41"/>
      <c r="UVA642" s="41"/>
      <c r="UVB642" s="41"/>
      <c r="UVC642" s="41"/>
      <c r="UVD642" s="41"/>
      <c r="UVE642" s="41"/>
      <c r="UVF642" s="41"/>
      <c r="UVG642" s="41"/>
      <c r="UVH642" s="41"/>
      <c r="UVI642" s="41"/>
      <c r="UVJ642" s="41"/>
      <c r="UVK642" s="41"/>
      <c r="UVL642" s="41"/>
      <c r="UVM642" s="41"/>
      <c r="UVN642" s="41"/>
      <c r="UVO642" s="41"/>
      <c r="UVP642" s="41"/>
      <c r="UVQ642" s="41"/>
      <c r="UVR642" s="41"/>
      <c r="UVS642" s="41"/>
      <c r="UVT642" s="41"/>
      <c r="UVU642" s="41"/>
      <c r="UVV642" s="41"/>
      <c r="UVW642" s="41"/>
      <c r="UVX642" s="41"/>
      <c r="UVY642" s="41"/>
      <c r="UVZ642" s="41"/>
      <c r="UWA642" s="41"/>
      <c r="UWB642" s="41"/>
      <c r="UWC642" s="41"/>
      <c r="UWD642" s="41"/>
      <c r="UWE642" s="41"/>
      <c r="UWF642" s="41"/>
      <c r="UWG642" s="41"/>
      <c r="UWH642" s="41"/>
      <c r="UWI642" s="41"/>
      <c r="UWJ642" s="41"/>
      <c r="UWK642" s="41"/>
      <c r="UWL642" s="41"/>
      <c r="UWM642" s="41"/>
      <c r="UWN642" s="41"/>
      <c r="UWO642" s="41"/>
      <c r="UWP642" s="41"/>
      <c r="UWQ642" s="41"/>
      <c r="UWR642" s="41"/>
      <c r="UWS642" s="41"/>
      <c r="UWT642" s="41"/>
      <c r="UWU642" s="41"/>
      <c r="UWV642" s="41"/>
      <c r="UWW642" s="41"/>
      <c r="UWX642" s="41"/>
      <c r="UWY642" s="41"/>
      <c r="UWZ642" s="41"/>
      <c r="UXA642" s="41"/>
      <c r="UXB642" s="41"/>
      <c r="UXC642" s="41"/>
      <c r="UXD642" s="41"/>
      <c r="UXE642" s="41"/>
      <c r="UXF642" s="41"/>
      <c r="UXG642" s="41"/>
      <c r="UXH642" s="41"/>
      <c r="UXI642" s="41"/>
      <c r="UXJ642" s="41"/>
      <c r="UXK642" s="41"/>
      <c r="UXL642" s="41"/>
      <c r="UXM642" s="41"/>
      <c r="UXN642" s="41"/>
      <c r="UXO642" s="41"/>
      <c r="UXP642" s="41"/>
      <c r="UXQ642" s="41"/>
      <c r="UXR642" s="41"/>
      <c r="UXS642" s="41"/>
      <c r="UXT642" s="41"/>
      <c r="UXU642" s="41"/>
      <c r="UXV642" s="41"/>
      <c r="UXW642" s="41"/>
      <c r="UXX642" s="41"/>
      <c r="UXY642" s="41"/>
      <c r="UXZ642" s="41"/>
      <c r="UYA642" s="41"/>
      <c r="UYB642" s="41"/>
      <c r="UYC642" s="41"/>
      <c r="UYD642" s="41"/>
      <c r="UYE642" s="41"/>
      <c r="UYF642" s="41"/>
      <c r="UYG642" s="41"/>
      <c r="UYH642" s="41"/>
      <c r="UYI642" s="41"/>
      <c r="UYJ642" s="41"/>
      <c r="UYK642" s="41"/>
      <c r="UYL642" s="41"/>
      <c r="UYM642" s="41"/>
      <c r="UYN642" s="41"/>
      <c r="UYO642" s="41"/>
      <c r="UYP642" s="41"/>
      <c r="UYQ642" s="41"/>
      <c r="UYR642" s="41"/>
      <c r="UYS642" s="41"/>
      <c r="UYT642" s="41"/>
      <c r="UYU642" s="41"/>
      <c r="UYV642" s="41"/>
      <c r="UYW642" s="41"/>
      <c r="UYX642" s="41"/>
      <c r="UYY642" s="41"/>
      <c r="UYZ642" s="41"/>
      <c r="UZA642" s="41"/>
      <c r="UZB642" s="41"/>
      <c r="UZC642" s="41"/>
      <c r="UZD642" s="41"/>
      <c r="UZE642" s="41"/>
      <c r="UZF642" s="41"/>
      <c r="UZG642" s="41"/>
      <c r="UZH642" s="41"/>
      <c r="UZI642" s="41"/>
      <c r="UZJ642" s="41"/>
      <c r="UZK642" s="41"/>
      <c r="UZL642" s="41"/>
      <c r="UZM642" s="41"/>
      <c r="UZN642" s="41"/>
      <c r="UZO642" s="41"/>
      <c r="UZP642" s="41"/>
      <c r="UZQ642" s="41"/>
      <c r="UZR642" s="41"/>
      <c r="UZS642" s="41"/>
      <c r="UZT642" s="41"/>
      <c r="UZU642" s="41"/>
      <c r="UZV642" s="41"/>
      <c r="UZW642" s="41"/>
      <c r="UZX642" s="41"/>
      <c r="UZY642" s="41"/>
      <c r="UZZ642" s="41"/>
      <c r="VAA642" s="41"/>
      <c r="VAB642" s="41"/>
      <c r="VAC642" s="41"/>
      <c r="VAD642" s="41"/>
      <c r="VAE642" s="41"/>
      <c r="VAF642" s="41"/>
      <c r="VAG642" s="41"/>
      <c r="VAH642" s="41"/>
      <c r="VAI642" s="41"/>
      <c r="VAJ642" s="41"/>
      <c r="VAK642" s="41"/>
      <c r="VAL642" s="41"/>
      <c r="VAM642" s="41"/>
      <c r="VAN642" s="41"/>
      <c r="VAO642" s="41"/>
      <c r="VAP642" s="41"/>
      <c r="VAQ642" s="41"/>
      <c r="VAR642" s="41"/>
      <c r="VAS642" s="41"/>
      <c r="VAT642" s="41"/>
      <c r="VAU642" s="41"/>
      <c r="VAV642" s="41"/>
      <c r="VAW642" s="41"/>
      <c r="VAX642" s="41"/>
      <c r="VAY642" s="41"/>
      <c r="VAZ642" s="41"/>
      <c r="VBA642" s="41"/>
      <c r="VBB642" s="41"/>
      <c r="VBC642" s="41"/>
      <c r="VBD642" s="41"/>
      <c r="VBE642" s="41"/>
      <c r="VBF642" s="41"/>
      <c r="VBG642" s="41"/>
      <c r="VBH642" s="41"/>
      <c r="VBI642" s="41"/>
      <c r="VBJ642" s="41"/>
      <c r="VBK642" s="41"/>
      <c r="VBL642" s="41"/>
      <c r="VBM642" s="41"/>
      <c r="VBN642" s="41"/>
      <c r="VBO642" s="41"/>
      <c r="VBP642" s="41"/>
      <c r="VBQ642" s="41"/>
      <c r="VBR642" s="41"/>
      <c r="VBS642" s="41"/>
      <c r="VBT642" s="41"/>
      <c r="VBU642" s="41"/>
      <c r="VBV642" s="41"/>
      <c r="VBW642" s="41"/>
      <c r="VBX642" s="41"/>
      <c r="VBY642" s="41"/>
      <c r="VBZ642" s="41"/>
      <c r="VCA642" s="41"/>
      <c r="VCB642" s="41"/>
      <c r="VCC642" s="41"/>
      <c r="VCD642" s="41"/>
      <c r="VCE642" s="41"/>
      <c r="VCF642" s="41"/>
      <c r="VCG642" s="41"/>
      <c r="VCH642" s="41"/>
      <c r="VCI642" s="41"/>
      <c r="VCJ642" s="41"/>
      <c r="VCK642" s="41"/>
      <c r="VCL642" s="41"/>
      <c r="VCM642" s="41"/>
      <c r="VCN642" s="41"/>
      <c r="VCO642" s="41"/>
      <c r="VCP642" s="41"/>
      <c r="VCQ642" s="41"/>
      <c r="VCR642" s="41"/>
      <c r="VCS642" s="41"/>
      <c r="VCT642" s="41"/>
      <c r="VCU642" s="41"/>
      <c r="VCV642" s="41"/>
      <c r="VCW642" s="41"/>
      <c r="VCX642" s="41"/>
      <c r="VCY642" s="41"/>
      <c r="VCZ642" s="41"/>
      <c r="VDA642" s="41"/>
      <c r="VDB642" s="41"/>
      <c r="VDC642" s="41"/>
      <c r="VDD642" s="41"/>
      <c r="VDE642" s="41"/>
      <c r="VDF642" s="41"/>
      <c r="VDG642" s="41"/>
      <c r="VDH642" s="41"/>
      <c r="VDI642" s="41"/>
      <c r="VDJ642" s="41"/>
      <c r="VDK642" s="41"/>
      <c r="VDL642" s="41"/>
      <c r="VDM642" s="41"/>
      <c r="VDN642" s="41"/>
      <c r="VDO642" s="41"/>
      <c r="VDP642" s="41"/>
      <c r="VDQ642" s="41"/>
      <c r="VDR642" s="41"/>
      <c r="VDS642" s="41"/>
      <c r="VDT642" s="41"/>
      <c r="VDU642" s="41"/>
      <c r="VDV642" s="41"/>
      <c r="VDW642" s="41"/>
      <c r="VDX642" s="41"/>
      <c r="VDY642" s="41"/>
      <c r="VDZ642" s="41"/>
      <c r="VEA642" s="41"/>
      <c r="VEB642" s="41"/>
      <c r="VEC642" s="41"/>
      <c r="VED642" s="41"/>
      <c r="VEE642" s="41"/>
      <c r="VEF642" s="41"/>
      <c r="VEG642" s="41"/>
      <c r="VEH642" s="41"/>
      <c r="VEI642" s="41"/>
      <c r="VEJ642" s="41"/>
      <c r="VEK642" s="41"/>
      <c r="VEL642" s="41"/>
      <c r="VEM642" s="41"/>
      <c r="VEN642" s="41"/>
      <c r="VEO642" s="41"/>
      <c r="VEP642" s="41"/>
      <c r="VEQ642" s="41"/>
      <c r="VER642" s="41"/>
      <c r="VES642" s="41"/>
      <c r="VET642" s="41"/>
      <c r="VEU642" s="41"/>
      <c r="VEV642" s="41"/>
      <c r="VEW642" s="41"/>
      <c r="VEX642" s="41"/>
      <c r="VEY642" s="41"/>
      <c r="VEZ642" s="41"/>
      <c r="VFA642" s="41"/>
      <c r="VFB642" s="41"/>
      <c r="VFC642" s="41"/>
      <c r="VFD642" s="41"/>
      <c r="VFE642" s="41"/>
      <c r="VFF642" s="41"/>
      <c r="VFG642" s="41"/>
      <c r="VFH642" s="41"/>
      <c r="VFI642" s="41"/>
      <c r="VFJ642" s="41"/>
      <c r="VFK642" s="41"/>
      <c r="VFL642" s="41"/>
      <c r="VFM642" s="41"/>
      <c r="VFN642" s="41"/>
      <c r="VFO642" s="41"/>
      <c r="VFP642" s="41"/>
      <c r="VFQ642" s="41"/>
      <c r="VFR642" s="41"/>
      <c r="VFS642" s="41"/>
      <c r="VFT642" s="41"/>
      <c r="VFU642" s="41"/>
      <c r="VFV642" s="41"/>
      <c r="VFW642" s="41"/>
      <c r="VFX642" s="41"/>
      <c r="VFY642" s="41"/>
      <c r="VFZ642" s="41"/>
      <c r="VGA642" s="41"/>
      <c r="VGB642" s="41"/>
      <c r="VGC642" s="41"/>
      <c r="VGD642" s="41"/>
      <c r="VGE642" s="41"/>
      <c r="VGF642" s="41"/>
      <c r="VGG642" s="41"/>
      <c r="VGH642" s="41"/>
      <c r="VGI642" s="41"/>
      <c r="VGJ642" s="41"/>
      <c r="VGK642" s="41"/>
      <c r="VGL642" s="41"/>
      <c r="VGM642" s="41"/>
      <c r="VGN642" s="41"/>
      <c r="VGO642" s="41"/>
      <c r="VGP642" s="41"/>
      <c r="VGQ642" s="41"/>
      <c r="VGR642" s="41"/>
      <c r="VGS642" s="41"/>
      <c r="VGT642" s="41"/>
      <c r="VGU642" s="41"/>
      <c r="VGV642" s="41"/>
      <c r="VGW642" s="41"/>
      <c r="VGX642" s="41"/>
      <c r="VGY642" s="41"/>
      <c r="VGZ642" s="41"/>
      <c r="VHA642" s="41"/>
      <c r="VHB642" s="41"/>
      <c r="VHC642" s="41"/>
      <c r="VHD642" s="41"/>
      <c r="VHE642" s="41"/>
      <c r="VHF642" s="41"/>
      <c r="VHG642" s="41"/>
      <c r="VHH642" s="41"/>
      <c r="VHI642" s="41"/>
      <c r="VHJ642" s="41"/>
      <c r="VHK642" s="41"/>
      <c r="VHL642" s="41"/>
      <c r="VHM642" s="41"/>
      <c r="VHN642" s="41"/>
      <c r="VHO642" s="41"/>
      <c r="VHP642" s="41"/>
      <c r="VHQ642" s="41"/>
      <c r="VHR642" s="41"/>
      <c r="VHS642" s="41"/>
      <c r="VHT642" s="41"/>
      <c r="VHU642" s="41"/>
      <c r="VHV642" s="41"/>
      <c r="VHW642" s="41"/>
      <c r="VHX642" s="41"/>
      <c r="VHY642" s="41"/>
      <c r="VHZ642" s="41"/>
      <c r="VIA642" s="41"/>
      <c r="VIB642" s="41"/>
      <c r="VIC642" s="41"/>
      <c r="VID642" s="41"/>
      <c r="VIE642" s="41"/>
      <c r="VIF642" s="41"/>
      <c r="VIG642" s="41"/>
      <c r="VIH642" s="41"/>
      <c r="VII642" s="41"/>
      <c r="VIJ642" s="41"/>
      <c r="VIK642" s="41"/>
      <c r="VIL642" s="41"/>
      <c r="VIM642" s="41"/>
      <c r="VIN642" s="41"/>
      <c r="VIO642" s="41"/>
      <c r="VIP642" s="41"/>
      <c r="VIQ642" s="41"/>
      <c r="VIR642" s="41"/>
      <c r="VIS642" s="41"/>
      <c r="VIT642" s="41"/>
      <c r="VIU642" s="41"/>
      <c r="VIV642" s="41"/>
      <c r="VIW642" s="41"/>
      <c r="VIX642" s="41"/>
      <c r="VIY642" s="41"/>
      <c r="VIZ642" s="41"/>
      <c r="VJA642" s="41"/>
      <c r="VJB642" s="41"/>
      <c r="VJC642" s="41"/>
      <c r="VJD642" s="41"/>
      <c r="VJE642" s="41"/>
      <c r="VJF642" s="41"/>
      <c r="VJG642" s="41"/>
      <c r="VJH642" s="41"/>
      <c r="VJI642" s="41"/>
      <c r="VJJ642" s="41"/>
      <c r="VJK642" s="41"/>
      <c r="VJL642" s="41"/>
      <c r="VJM642" s="41"/>
      <c r="VJN642" s="41"/>
      <c r="VJO642" s="41"/>
      <c r="VJP642" s="41"/>
      <c r="VJQ642" s="41"/>
      <c r="VJR642" s="41"/>
      <c r="VJS642" s="41"/>
      <c r="VJT642" s="41"/>
      <c r="VJU642" s="41"/>
      <c r="VJV642" s="41"/>
      <c r="VJW642" s="41"/>
      <c r="VJX642" s="41"/>
      <c r="VJY642" s="41"/>
      <c r="VJZ642" s="41"/>
      <c r="VKA642" s="41"/>
      <c r="VKB642" s="41"/>
      <c r="VKC642" s="41"/>
      <c r="VKD642" s="41"/>
      <c r="VKE642" s="41"/>
      <c r="VKF642" s="41"/>
      <c r="VKG642" s="41"/>
      <c r="VKH642" s="41"/>
      <c r="VKI642" s="41"/>
      <c r="VKJ642" s="41"/>
      <c r="VKK642" s="41"/>
      <c r="VKL642" s="41"/>
      <c r="VKM642" s="41"/>
      <c r="VKN642" s="41"/>
      <c r="VKO642" s="41"/>
      <c r="VKP642" s="41"/>
      <c r="VKQ642" s="41"/>
      <c r="VKR642" s="41"/>
      <c r="VKS642" s="41"/>
      <c r="VKT642" s="41"/>
      <c r="VKU642" s="41"/>
      <c r="VKV642" s="41"/>
      <c r="VKW642" s="41"/>
      <c r="VKX642" s="41"/>
      <c r="VKY642" s="41"/>
      <c r="VKZ642" s="41"/>
      <c r="VLA642" s="41"/>
      <c r="VLB642" s="41"/>
      <c r="VLC642" s="41"/>
      <c r="VLD642" s="41"/>
      <c r="VLE642" s="41"/>
      <c r="VLF642" s="41"/>
      <c r="VLG642" s="41"/>
      <c r="VLH642" s="41"/>
      <c r="VLI642" s="41"/>
      <c r="VLJ642" s="41"/>
      <c r="VLK642" s="41"/>
      <c r="VLL642" s="41"/>
      <c r="VLM642" s="41"/>
      <c r="VLN642" s="41"/>
      <c r="VLO642" s="41"/>
      <c r="VLP642" s="41"/>
      <c r="VLQ642" s="41"/>
      <c r="VLR642" s="41"/>
      <c r="VLS642" s="41"/>
      <c r="VLT642" s="41"/>
      <c r="VLU642" s="41"/>
      <c r="VLV642" s="41"/>
      <c r="VLW642" s="41"/>
      <c r="VLX642" s="41"/>
      <c r="VLY642" s="41"/>
      <c r="VLZ642" s="41"/>
      <c r="VMA642" s="41"/>
      <c r="VMB642" s="41"/>
      <c r="VMC642" s="41"/>
      <c r="VMD642" s="41"/>
      <c r="VME642" s="41"/>
      <c r="VMF642" s="41"/>
      <c r="VMG642" s="41"/>
      <c r="VMH642" s="41"/>
      <c r="VMI642" s="41"/>
      <c r="VMJ642" s="41"/>
      <c r="VMK642" s="41"/>
      <c r="VML642" s="41"/>
      <c r="VMM642" s="41"/>
      <c r="VMN642" s="41"/>
      <c r="VMO642" s="41"/>
      <c r="VMP642" s="41"/>
      <c r="VMQ642" s="41"/>
      <c r="VMR642" s="41"/>
      <c r="VMS642" s="41"/>
      <c r="VMT642" s="41"/>
      <c r="VMU642" s="41"/>
      <c r="VMV642" s="41"/>
      <c r="VMW642" s="41"/>
      <c r="VMX642" s="41"/>
      <c r="VMY642" s="41"/>
      <c r="VMZ642" s="41"/>
      <c r="VNA642" s="41"/>
      <c r="VNB642" s="41"/>
      <c r="VNC642" s="41"/>
      <c r="VND642" s="41"/>
      <c r="VNE642" s="41"/>
      <c r="VNF642" s="41"/>
      <c r="VNG642" s="41"/>
      <c r="VNH642" s="41"/>
      <c r="VNI642" s="41"/>
      <c r="VNJ642" s="41"/>
      <c r="VNK642" s="41"/>
      <c r="VNL642" s="41"/>
      <c r="VNM642" s="41"/>
      <c r="VNN642" s="41"/>
      <c r="VNO642" s="41"/>
      <c r="VNP642" s="41"/>
      <c r="VNQ642" s="41"/>
      <c r="VNR642" s="41"/>
      <c r="VNS642" s="41"/>
      <c r="VNT642" s="41"/>
      <c r="VNU642" s="41"/>
      <c r="VNV642" s="41"/>
      <c r="VNW642" s="41"/>
      <c r="VNX642" s="41"/>
      <c r="VNY642" s="41"/>
      <c r="VNZ642" s="41"/>
      <c r="VOA642" s="41"/>
      <c r="VOB642" s="41"/>
      <c r="VOC642" s="41"/>
      <c r="VOD642" s="41"/>
      <c r="VOE642" s="41"/>
      <c r="VOF642" s="41"/>
      <c r="VOG642" s="41"/>
      <c r="VOH642" s="41"/>
      <c r="VOI642" s="41"/>
      <c r="VOJ642" s="41"/>
      <c r="VOK642" s="41"/>
      <c r="VOL642" s="41"/>
      <c r="VOM642" s="41"/>
      <c r="VON642" s="41"/>
      <c r="VOO642" s="41"/>
      <c r="VOP642" s="41"/>
      <c r="VOQ642" s="41"/>
      <c r="VOR642" s="41"/>
      <c r="VOS642" s="41"/>
      <c r="VOT642" s="41"/>
      <c r="VOU642" s="41"/>
      <c r="VOV642" s="41"/>
      <c r="VOW642" s="41"/>
      <c r="VOX642" s="41"/>
      <c r="VOY642" s="41"/>
      <c r="VOZ642" s="41"/>
      <c r="VPA642" s="41"/>
      <c r="VPB642" s="41"/>
      <c r="VPC642" s="41"/>
      <c r="VPD642" s="41"/>
      <c r="VPE642" s="41"/>
      <c r="VPF642" s="41"/>
      <c r="VPG642" s="41"/>
      <c r="VPH642" s="41"/>
      <c r="VPI642" s="41"/>
      <c r="VPJ642" s="41"/>
      <c r="VPK642" s="41"/>
      <c r="VPL642" s="41"/>
      <c r="VPM642" s="41"/>
      <c r="VPN642" s="41"/>
      <c r="VPO642" s="41"/>
      <c r="VPP642" s="41"/>
      <c r="VPQ642" s="41"/>
      <c r="VPR642" s="41"/>
      <c r="VPS642" s="41"/>
      <c r="VPT642" s="41"/>
      <c r="VPU642" s="41"/>
      <c r="VPV642" s="41"/>
      <c r="VPW642" s="41"/>
      <c r="VPX642" s="41"/>
      <c r="VPY642" s="41"/>
      <c r="VPZ642" s="41"/>
      <c r="VQA642" s="41"/>
      <c r="VQB642" s="41"/>
      <c r="VQC642" s="41"/>
      <c r="VQD642" s="41"/>
      <c r="VQE642" s="41"/>
      <c r="VQF642" s="41"/>
      <c r="VQG642" s="41"/>
      <c r="VQH642" s="41"/>
      <c r="VQI642" s="41"/>
      <c r="VQJ642" s="41"/>
      <c r="VQK642" s="41"/>
      <c r="VQL642" s="41"/>
      <c r="VQM642" s="41"/>
      <c r="VQN642" s="41"/>
      <c r="VQO642" s="41"/>
      <c r="VQP642" s="41"/>
      <c r="VQQ642" s="41"/>
      <c r="VQR642" s="41"/>
      <c r="VQS642" s="41"/>
      <c r="VQT642" s="41"/>
      <c r="VQU642" s="41"/>
      <c r="VQV642" s="41"/>
      <c r="VQW642" s="41"/>
      <c r="VQX642" s="41"/>
      <c r="VQY642" s="41"/>
      <c r="VQZ642" s="41"/>
      <c r="VRA642" s="41"/>
      <c r="VRB642" s="41"/>
      <c r="VRC642" s="41"/>
      <c r="VRD642" s="41"/>
      <c r="VRE642" s="41"/>
      <c r="VRF642" s="41"/>
      <c r="VRG642" s="41"/>
      <c r="VRH642" s="41"/>
      <c r="VRI642" s="41"/>
      <c r="VRJ642" s="41"/>
      <c r="VRK642" s="41"/>
      <c r="VRL642" s="41"/>
      <c r="VRM642" s="41"/>
      <c r="VRN642" s="41"/>
      <c r="VRO642" s="41"/>
      <c r="VRP642" s="41"/>
      <c r="VRQ642" s="41"/>
      <c r="VRR642" s="41"/>
      <c r="VRS642" s="41"/>
      <c r="VRT642" s="41"/>
      <c r="VRU642" s="41"/>
      <c r="VRV642" s="41"/>
      <c r="VRW642" s="41"/>
      <c r="VRX642" s="41"/>
      <c r="VRY642" s="41"/>
      <c r="VRZ642" s="41"/>
      <c r="VSA642" s="41"/>
      <c r="VSB642" s="41"/>
      <c r="VSC642" s="41"/>
      <c r="VSD642" s="41"/>
      <c r="VSE642" s="41"/>
      <c r="VSF642" s="41"/>
      <c r="VSG642" s="41"/>
      <c r="VSH642" s="41"/>
      <c r="VSI642" s="41"/>
      <c r="VSJ642" s="41"/>
      <c r="VSK642" s="41"/>
      <c r="VSL642" s="41"/>
      <c r="VSM642" s="41"/>
      <c r="VSN642" s="41"/>
      <c r="VSO642" s="41"/>
      <c r="VSP642" s="41"/>
      <c r="VSQ642" s="41"/>
      <c r="VSR642" s="41"/>
      <c r="VSS642" s="41"/>
      <c r="VST642" s="41"/>
      <c r="VSU642" s="41"/>
      <c r="VSV642" s="41"/>
      <c r="VSW642" s="41"/>
      <c r="VSX642" s="41"/>
      <c r="VSY642" s="41"/>
      <c r="VSZ642" s="41"/>
      <c r="VTA642" s="41"/>
      <c r="VTB642" s="41"/>
      <c r="VTC642" s="41"/>
      <c r="VTD642" s="41"/>
      <c r="VTE642" s="41"/>
      <c r="VTF642" s="41"/>
      <c r="VTG642" s="41"/>
      <c r="VTH642" s="41"/>
      <c r="VTI642" s="41"/>
      <c r="VTJ642" s="41"/>
      <c r="VTK642" s="41"/>
      <c r="VTL642" s="41"/>
      <c r="VTM642" s="41"/>
      <c r="VTN642" s="41"/>
      <c r="VTO642" s="41"/>
      <c r="VTP642" s="41"/>
      <c r="VTQ642" s="41"/>
      <c r="VTR642" s="41"/>
      <c r="VTS642" s="41"/>
      <c r="VTT642" s="41"/>
      <c r="VTU642" s="41"/>
      <c r="VTV642" s="41"/>
      <c r="VTW642" s="41"/>
      <c r="VTX642" s="41"/>
      <c r="VTY642" s="41"/>
      <c r="VTZ642" s="41"/>
      <c r="VUA642" s="41"/>
      <c r="VUB642" s="41"/>
      <c r="VUC642" s="41"/>
      <c r="VUD642" s="41"/>
      <c r="VUE642" s="41"/>
      <c r="VUF642" s="41"/>
      <c r="VUG642" s="41"/>
      <c r="VUH642" s="41"/>
      <c r="VUI642" s="41"/>
      <c r="VUJ642" s="41"/>
      <c r="VUK642" s="41"/>
      <c r="VUL642" s="41"/>
      <c r="VUM642" s="41"/>
      <c r="VUN642" s="41"/>
      <c r="VUO642" s="41"/>
      <c r="VUP642" s="41"/>
      <c r="VUQ642" s="41"/>
      <c r="VUR642" s="41"/>
      <c r="VUS642" s="41"/>
      <c r="VUT642" s="41"/>
      <c r="VUU642" s="41"/>
      <c r="VUV642" s="41"/>
      <c r="VUW642" s="41"/>
      <c r="VUX642" s="41"/>
      <c r="VUY642" s="41"/>
      <c r="VUZ642" s="41"/>
      <c r="VVA642" s="41"/>
      <c r="VVB642" s="41"/>
      <c r="VVC642" s="41"/>
      <c r="VVD642" s="41"/>
      <c r="VVE642" s="41"/>
      <c r="VVF642" s="41"/>
      <c r="VVG642" s="41"/>
      <c r="VVH642" s="41"/>
      <c r="VVI642" s="41"/>
      <c r="VVJ642" s="41"/>
      <c r="VVK642" s="41"/>
      <c r="VVL642" s="41"/>
      <c r="VVM642" s="41"/>
      <c r="VVN642" s="41"/>
      <c r="VVO642" s="41"/>
      <c r="VVP642" s="41"/>
      <c r="VVQ642" s="41"/>
      <c r="VVR642" s="41"/>
      <c r="VVS642" s="41"/>
      <c r="VVT642" s="41"/>
      <c r="VVU642" s="41"/>
      <c r="VVV642" s="41"/>
      <c r="VVW642" s="41"/>
      <c r="VVX642" s="41"/>
      <c r="VVY642" s="41"/>
      <c r="VVZ642" s="41"/>
      <c r="VWA642" s="41"/>
      <c r="VWB642" s="41"/>
      <c r="VWC642" s="41"/>
      <c r="VWD642" s="41"/>
      <c r="VWE642" s="41"/>
      <c r="VWF642" s="41"/>
      <c r="VWG642" s="41"/>
      <c r="VWH642" s="41"/>
      <c r="VWI642" s="41"/>
      <c r="VWJ642" s="41"/>
      <c r="VWK642" s="41"/>
      <c r="VWL642" s="41"/>
      <c r="VWM642" s="41"/>
      <c r="VWN642" s="41"/>
      <c r="VWO642" s="41"/>
      <c r="VWP642" s="41"/>
      <c r="VWQ642" s="41"/>
      <c r="VWR642" s="41"/>
      <c r="VWS642" s="41"/>
      <c r="VWT642" s="41"/>
      <c r="VWU642" s="41"/>
      <c r="VWV642" s="41"/>
      <c r="VWW642" s="41"/>
      <c r="VWX642" s="41"/>
      <c r="VWY642" s="41"/>
      <c r="VWZ642" s="41"/>
      <c r="VXA642" s="41"/>
      <c r="VXB642" s="41"/>
      <c r="VXC642" s="41"/>
      <c r="VXD642" s="41"/>
      <c r="VXE642" s="41"/>
      <c r="VXF642" s="41"/>
      <c r="VXG642" s="41"/>
      <c r="VXH642" s="41"/>
      <c r="VXI642" s="41"/>
      <c r="VXJ642" s="41"/>
      <c r="VXK642" s="41"/>
      <c r="VXL642" s="41"/>
      <c r="VXM642" s="41"/>
      <c r="VXN642" s="41"/>
      <c r="VXO642" s="41"/>
      <c r="VXP642" s="41"/>
      <c r="VXQ642" s="41"/>
      <c r="VXR642" s="41"/>
      <c r="VXS642" s="41"/>
      <c r="VXT642" s="41"/>
      <c r="VXU642" s="41"/>
      <c r="VXV642" s="41"/>
      <c r="VXW642" s="41"/>
      <c r="VXX642" s="41"/>
      <c r="VXY642" s="41"/>
      <c r="VXZ642" s="41"/>
      <c r="VYA642" s="41"/>
      <c r="VYB642" s="41"/>
      <c r="VYC642" s="41"/>
      <c r="VYD642" s="41"/>
      <c r="VYE642" s="41"/>
      <c r="VYF642" s="41"/>
      <c r="VYG642" s="41"/>
      <c r="VYH642" s="41"/>
      <c r="VYI642" s="41"/>
      <c r="VYJ642" s="41"/>
      <c r="VYK642" s="41"/>
      <c r="VYL642" s="41"/>
      <c r="VYM642" s="41"/>
      <c r="VYN642" s="41"/>
      <c r="VYO642" s="41"/>
      <c r="VYP642" s="41"/>
      <c r="VYQ642" s="41"/>
      <c r="VYR642" s="41"/>
      <c r="VYS642" s="41"/>
      <c r="VYT642" s="41"/>
      <c r="VYU642" s="41"/>
      <c r="VYV642" s="41"/>
      <c r="VYW642" s="41"/>
      <c r="VYX642" s="41"/>
      <c r="VYY642" s="41"/>
      <c r="VYZ642" s="41"/>
      <c r="VZA642" s="41"/>
      <c r="VZB642" s="41"/>
      <c r="VZC642" s="41"/>
      <c r="VZD642" s="41"/>
      <c r="VZE642" s="41"/>
      <c r="VZF642" s="41"/>
      <c r="VZG642" s="41"/>
      <c r="VZH642" s="41"/>
      <c r="VZI642" s="41"/>
      <c r="VZJ642" s="41"/>
      <c r="VZK642" s="41"/>
      <c r="VZL642" s="41"/>
      <c r="VZM642" s="41"/>
      <c r="VZN642" s="41"/>
      <c r="VZO642" s="41"/>
      <c r="VZP642" s="41"/>
      <c r="VZQ642" s="41"/>
      <c r="VZR642" s="41"/>
      <c r="VZS642" s="41"/>
      <c r="VZT642" s="41"/>
      <c r="VZU642" s="41"/>
      <c r="VZV642" s="41"/>
      <c r="VZW642" s="41"/>
      <c r="VZX642" s="41"/>
      <c r="VZY642" s="41"/>
      <c r="VZZ642" s="41"/>
      <c r="WAA642" s="41"/>
      <c r="WAB642" s="41"/>
      <c r="WAC642" s="41"/>
      <c r="WAD642" s="41"/>
      <c r="WAE642" s="41"/>
      <c r="WAF642" s="41"/>
      <c r="WAG642" s="41"/>
      <c r="WAH642" s="41"/>
      <c r="WAI642" s="41"/>
      <c r="WAJ642" s="41"/>
      <c r="WAK642" s="41"/>
      <c r="WAL642" s="41"/>
      <c r="WAM642" s="41"/>
      <c r="WAN642" s="41"/>
      <c r="WAO642" s="41"/>
      <c r="WAP642" s="41"/>
      <c r="WAQ642" s="41"/>
      <c r="WAR642" s="41"/>
      <c r="WAS642" s="41"/>
      <c r="WAT642" s="41"/>
      <c r="WAU642" s="41"/>
      <c r="WAV642" s="41"/>
      <c r="WAW642" s="41"/>
      <c r="WAX642" s="41"/>
      <c r="WAY642" s="41"/>
      <c r="WAZ642" s="41"/>
      <c r="WBA642" s="41"/>
      <c r="WBB642" s="41"/>
      <c r="WBC642" s="41"/>
      <c r="WBD642" s="41"/>
      <c r="WBE642" s="41"/>
      <c r="WBF642" s="41"/>
      <c r="WBG642" s="41"/>
      <c r="WBH642" s="41"/>
      <c r="WBI642" s="41"/>
      <c r="WBJ642" s="41"/>
      <c r="WBK642" s="41"/>
      <c r="WBL642" s="41"/>
      <c r="WBM642" s="41"/>
      <c r="WBN642" s="41"/>
      <c r="WBO642" s="41"/>
      <c r="WBP642" s="41"/>
      <c r="WBQ642" s="41"/>
      <c r="WBR642" s="41"/>
      <c r="WBS642" s="41"/>
      <c r="WBT642" s="41"/>
      <c r="WBU642" s="41"/>
      <c r="WBV642" s="41"/>
      <c r="WBW642" s="41"/>
      <c r="WBX642" s="41"/>
      <c r="WBY642" s="41"/>
      <c r="WBZ642" s="41"/>
      <c r="WCA642" s="41"/>
      <c r="WCB642" s="41"/>
      <c r="WCC642" s="41"/>
      <c r="WCD642" s="41"/>
      <c r="WCE642" s="41"/>
      <c r="WCF642" s="41"/>
      <c r="WCG642" s="41"/>
      <c r="WCH642" s="41"/>
      <c r="WCI642" s="41"/>
      <c r="WCJ642" s="41"/>
      <c r="WCK642" s="41"/>
      <c r="WCL642" s="41"/>
      <c r="WCM642" s="41"/>
      <c r="WCN642" s="41"/>
      <c r="WCO642" s="41"/>
      <c r="WCP642" s="41"/>
      <c r="WCQ642" s="41"/>
      <c r="WCR642" s="41"/>
      <c r="WCS642" s="41"/>
      <c r="WCT642" s="41"/>
      <c r="WCU642" s="41"/>
      <c r="WCV642" s="41"/>
      <c r="WCW642" s="41"/>
      <c r="WCX642" s="41"/>
      <c r="WCY642" s="41"/>
      <c r="WCZ642" s="41"/>
      <c r="WDA642" s="41"/>
      <c r="WDB642" s="41"/>
      <c r="WDC642" s="41"/>
      <c r="WDD642" s="41"/>
      <c r="WDE642" s="41"/>
      <c r="WDF642" s="41"/>
      <c r="WDG642" s="41"/>
      <c r="WDH642" s="41"/>
      <c r="WDI642" s="41"/>
      <c r="WDJ642" s="41"/>
      <c r="WDK642" s="41"/>
      <c r="WDL642" s="41"/>
      <c r="WDM642" s="41"/>
      <c r="WDN642" s="41"/>
      <c r="WDO642" s="41"/>
      <c r="WDP642" s="41"/>
      <c r="WDQ642" s="41"/>
      <c r="WDR642" s="41"/>
      <c r="WDS642" s="41"/>
      <c r="WDT642" s="41"/>
      <c r="WDU642" s="41"/>
      <c r="WDV642" s="41"/>
      <c r="WDW642" s="41"/>
      <c r="WDX642" s="41"/>
      <c r="WDY642" s="41"/>
      <c r="WDZ642" s="41"/>
      <c r="WEA642" s="41"/>
      <c r="WEB642" s="41"/>
      <c r="WEC642" s="41"/>
      <c r="WED642" s="41"/>
      <c r="WEE642" s="41"/>
      <c r="WEF642" s="41"/>
      <c r="WEG642" s="41"/>
      <c r="WEH642" s="41"/>
      <c r="WEI642" s="41"/>
      <c r="WEJ642" s="41"/>
      <c r="WEK642" s="41"/>
      <c r="WEL642" s="41"/>
      <c r="WEM642" s="41"/>
      <c r="WEN642" s="41"/>
      <c r="WEO642" s="41"/>
      <c r="WEP642" s="41"/>
      <c r="WEQ642" s="41"/>
      <c r="WER642" s="41"/>
      <c r="WES642" s="41"/>
      <c r="WET642" s="41"/>
      <c r="WEU642" s="41"/>
      <c r="WEV642" s="41"/>
      <c r="WEW642" s="41"/>
      <c r="WEX642" s="41"/>
      <c r="WEY642" s="41"/>
      <c r="WEZ642" s="41"/>
      <c r="WFA642" s="41"/>
      <c r="WFB642" s="41"/>
      <c r="WFC642" s="41"/>
      <c r="WFD642" s="41"/>
      <c r="WFE642" s="41"/>
      <c r="WFF642" s="41"/>
      <c r="WFG642" s="41"/>
      <c r="WFH642" s="41"/>
      <c r="WFI642" s="41"/>
      <c r="WFJ642" s="41"/>
      <c r="WFK642" s="41"/>
      <c r="WFL642" s="41"/>
      <c r="WFM642" s="41"/>
      <c r="WFN642" s="41"/>
      <c r="WFO642" s="41"/>
      <c r="WFP642" s="41"/>
      <c r="WFQ642" s="41"/>
      <c r="WFR642" s="41"/>
      <c r="WFS642" s="41"/>
      <c r="WFT642" s="41"/>
      <c r="WFU642" s="41"/>
      <c r="WFV642" s="41"/>
      <c r="WFW642" s="41"/>
      <c r="WFX642" s="41"/>
      <c r="WFY642" s="41"/>
      <c r="WFZ642" s="41"/>
      <c r="WGA642" s="41"/>
      <c r="WGB642" s="41"/>
      <c r="WGC642" s="41"/>
      <c r="WGD642" s="41"/>
      <c r="WGE642" s="41"/>
      <c r="WGF642" s="41"/>
      <c r="WGG642" s="41"/>
      <c r="WGH642" s="41"/>
      <c r="WGI642" s="41"/>
      <c r="WGJ642" s="41"/>
      <c r="WGK642" s="41"/>
      <c r="WGL642" s="41"/>
      <c r="WGM642" s="41"/>
      <c r="WGN642" s="41"/>
      <c r="WGO642" s="41"/>
      <c r="WGP642" s="41"/>
      <c r="WGQ642" s="41"/>
      <c r="WGR642" s="41"/>
      <c r="WGS642" s="41"/>
      <c r="WGT642" s="41"/>
      <c r="WGU642" s="41"/>
      <c r="WGV642" s="41"/>
      <c r="WGW642" s="41"/>
      <c r="WGX642" s="41"/>
      <c r="WGY642" s="41"/>
      <c r="WGZ642" s="41"/>
      <c r="WHA642" s="41"/>
      <c r="WHB642" s="41"/>
      <c r="WHC642" s="41"/>
      <c r="WHD642" s="41"/>
      <c r="WHE642" s="41"/>
      <c r="WHF642" s="41"/>
      <c r="WHG642" s="41"/>
      <c r="WHH642" s="41"/>
      <c r="WHI642" s="41"/>
      <c r="WHJ642" s="41"/>
      <c r="WHK642" s="41"/>
      <c r="WHL642" s="41"/>
      <c r="WHM642" s="41"/>
      <c r="WHN642" s="41"/>
      <c r="WHO642" s="41"/>
      <c r="WHP642" s="41"/>
      <c r="WHQ642" s="41"/>
      <c r="WHR642" s="41"/>
      <c r="WHS642" s="41"/>
      <c r="WHT642" s="41"/>
      <c r="WHU642" s="41"/>
      <c r="WHV642" s="41"/>
      <c r="WHW642" s="41"/>
      <c r="WHX642" s="41"/>
      <c r="WHY642" s="41"/>
      <c r="WHZ642" s="41"/>
      <c r="WIA642" s="41"/>
      <c r="WIB642" s="41"/>
      <c r="WIC642" s="41"/>
      <c r="WID642" s="41"/>
      <c r="WIE642" s="41"/>
      <c r="WIF642" s="41"/>
      <c r="WIG642" s="41"/>
      <c r="WIH642" s="41"/>
      <c r="WII642" s="41"/>
      <c r="WIJ642" s="41"/>
      <c r="WIK642" s="41"/>
      <c r="WIL642" s="41"/>
      <c r="WIM642" s="41"/>
      <c r="WIN642" s="41"/>
      <c r="WIO642" s="41"/>
      <c r="WIP642" s="41"/>
      <c r="WIQ642" s="41"/>
      <c r="WIR642" s="41"/>
      <c r="WIS642" s="41"/>
      <c r="WIT642" s="41"/>
      <c r="WIU642" s="41"/>
      <c r="WIV642" s="41"/>
      <c r="WIW642" s="41"/>
      <c r="WIX642" s="41"/>
      <c r="WIY642" s="41"/>
      <c r="WIZ642" s="41"/>
      <c r="WJA642" s="41"/>
      <c r="WJB642" s="41"/>
      <c r="WJC642" s="41"/>
      <c r="WJD642" s="41"/>
      <c r="WJE642" s="41"/>
      <c r="WJF642" s="41"/>
      <c r="WJG642" s="41"/>
      <c r="WJH642" s="41"/>
      <c r="WJI642" s="41"/>
      <c r="WJJ642" s="41"/>
      <c r="WJK642" s="41"/>
      <c r="WJL642" s="41"/>
      <c r="WJM642" s="41"/>
      <c r="WJN642" s="41"/>
      <c r="WJO642" s="41"/>
      <c r="WJP642" s="41"/>
      <c r="WJQ642" s="41"/>
      <c r="WJR642" s="41"/>
      <c r="WJS642" s="41"/>
      <c r="WJT642" s="41"/>
      <c r="WJU642" s="41"/>
      <c r="WJV642" s="41"/>
      <c r="WJW642" s="41"/>
      <c r="WJX642" s="41"/>
      <c r="WJY642" s="41"/>
      <c r="WJZ642" s="41"/>
      <c r="WKA642" s="41"/>
      <c r="WKB642" s="41"/>
      <c r="WKC642" s="41"/>
      <c r="WKD642" s="41"/>
      <c r="WKE642" s="41"/>
      <c r="WKF642" s="41"/>
      <c r="WKG642" s="41"/>
      <c r="WKH642" s="41"/>
      <c r="WKI642" s="41"/>
      <c r="WKJ642" s="41"/>
      <c r="WKK642" s="41"/>
      <c r="WKL642" s="41"/>
      <c r="WKM642" s="41"/>
      <c r="WKN642" s="41"/>
      <c r="WKO642" s="41"/>
      <c r="WKP642" s="41"/>
      <c r="WKQ642" s="41"/>
      <c r="WKR642" s="41"/>
      <c r="WKS642" s="41"/>
      <c r="WKT642" s="41"/>
      <c r="WKU642" s="41"/>
      <c r="WKV642" s="41"/>
      <c r="WKW642" s="41"/>
      <c r="WKX642" s="41"/>
      <c r="WKY642" s="41"/>
      <c r="WKZ642" s="41"/>
      <c r="WLA642" s="41"/>
      <c r="WLB642" s="41"/>
      <c r="WLC642" s="41"/>
      <c r="WLD642" s="41"/>
      <c r="WLE642" s="41"/>
      <c r="WLF642" s="41"/>
      <c r="WLG642" s="41"/>
      <c r="WLH642" s="41"/>
      <c r="WLI642" s="41"/>
      <c r="WLJ642" s="41"/>
      <c r="WLK642" s="41"/>
      <c r="WLL642" s="41"/>
      <c r="WLM642" s="41"/>
      <c r="WLN642" s="41"/>
      <c r="WLO642" s="41"/>
      <c r="WLP642" s="41"/>
      <c r="WLQ642" s="41"/>
      <c r="WLR642" s="41"/>
      <c r="WLS642" s="41"/>
      <c r="WLT642" s="41"/>
      <c r="WLU642" s="41"/>
      <c r="WLV642" s="41"/>
      <c r="WLW642" s="41"/>
      <c r="WLX642" s="41"/>
      <c r="WLY642" s="41"/>
      <c r="WLZ642" s="41"/>
      <c r="WMA642" s="41"/>
      <c r="WMB642" s="41"/>
      <c r="WMC642" s="41"/>
      <c r="WMD642" s="41"/>
      <c r="WME642" s="41"/>
      <c r="WMF642" s="41"/>
      <c r="WMG642" s="41"/>
      <c r="WMH642" s="41"/>
      <c r="WMI642" s="41"/>
      <c r="WMJ642" s="41"/>
      <c r="WMK642" s="41"/>
      <c r="WML642" s="41"/>
      <c r="WMM642" s="41"/>
      <c r="WMN642" s="41"/>
      <c r="WMO642" s="41"/>
      <c r="WMP642" s="41"/>
      <c r="WMQ642" s="41"/>
      <c r="WMR642" s="41"/>
      <c r="WMS642" s="41"/>
      <c r="WMT642" s="41"/>
      <c r="WMU642" s="41"/>
      <c r="WMV642" s="41"/>
      <c r="WMW642" s="41"/>
      <c r="WMX642" s="41"/>
      <c r="WMY642" s="41"/>
      <c r="WMZ642" s="41"/>
      <c r="WNA642" s="41"/>
      <c r="WNB642" s="41"/>
      <c r="WNC642" s="41"/>
      <c r="WND642" s="41"/>
      <c r="WNE642" s="41"/>
      <c r="WNF642" s="41"/>
      <c r="WNG642" s="41"/>
      <c r="WNH642" s="41"/>
      <c r="WNI642" s="41"/>
      <c r="WNJ642" s="41"/>
      <c r="WNK642" s="41"/>
      <c r="WNL642" s="41"/>
      <c r="WNM642" s="41"/>
      <c r="WNN642" s="41"/>
      <c r="WNO642" s="41"/>
      <c r="WNP642" s="41"/>
      <c r="WNQ642" s="41"/>
      <c r="WNR642" s="41"/>
      <c r="WNS642" s="41"/>
      <c r="WNT642" s="41"/>
      <c r="WNU642" s="41"/>
      <c r="WNV642" s="41"/>
      <c r="WNW642" s="41"/>
      <c r="WNX642" s="41"/>
      <c r="WNY642" s="41"/>
      <c r="WNZ642" s="41"/>
      <c r="WOA642" s="41"/>
      <c r="WOB642" s="41"/>
      <c r="WOC642" s="41"/>
      <c r="WOD642" s="41"/>
      <c r="WOE642" s="41"/>
      <c r="WOF642" s="41"/>
      <c r="WOG642" s="41"/>
      <c r="WOH642" s="41"/>
      <c r="WOI642" s="41"/>
      <c r="WOJ642" s="41"/>
      <c r="WOK642" s="41"/>
      <c r="WOL642" s="41"/>
      <c r="WOM642" s="41"/>
      <c r="WON642" s="41"/>
      <c r="WOO642" s="41"/>
      <c r="WOP642" s="41"/>
      <c r="WOQ642" s="41"/>
      <c r="WOR642" s="41"/>
      <c r="WOS642" s="41"/>
      <c r="WOT642" s="41"/>
      <c r="WOU642" s="41"/>
      <c r="WOV642" s="41"/>
      <c r="WOW642" s="41"/>
      <c r="WOX642" s="41"/>
      <c r="WOY642" s="41"/>
      <c r="WOZ642" s="41"/>
      <c r="WPA642" s="41"/>
      <c r="WPB642" s="41"/>
      <c r="WPC642" s="41"/>
      <c r="WPD642" s="41"/>
      <c r="WPE642" s="41"/>
      <c r="WPF642" s="41"/>
      <c r="WPG642" s="41"/>
      <c r="WPH642" s="41"/>
      <c r="WPI642" s="41"/>
      <c r="WPJ642" s="41"/>
      <c r="WPK642" s="41"/>
      <c r="WPL642" s="41"/>
      <c r="WPM642" s="41"/>
      <c r="WPN642" s="41"/>
      <c r="WPO642" s="41"/>
      <c r="WPP642" s="41"/>
      <c r="WPQ642" s="41"/>
      <c r="WPR642" s="41"/>
      <c r="WPS642" s="41"/>
      <c r="WPT642" s="41"/>
      <c r="WPU642" s="41"/>
      <c r="WPV642" s="41"/>
      <c r="WPW642" s="41"/>
      <c r="WPX642" s="41"/>
      <c r="WPY642" s="41"/>
      <c r="WPZ642" s="41"/>
      <c r="WQA642" s="41"/>
      <c r="WQB642" s="41"/>
      <c r="WQC642" s="41"/>
      <c r="WQD642" s="41"/>
      <c r="WQE642" s="41"/>
      <c r="WQF642" s="41"/>
      <c r="WQG642" s="41"/>
      <c r="WQH642" s="41"/>
      <c r="WQI642" s="41"/>
      <c r="WQJ642" s="41"/>
      <c r="WQK642" s="41"/>
      <c r="WQL642" s="41"/>
      <c r="WQM642" s="41"/>
      <c r="WQN642" s="41"/>
      <c r="WQO642" s="41"/>
      <c r="WQP642" s="41"/>
      <c r="WQQ642" s="41"/>
      <c r="WQR642" s="41"/>
      <c r="WQS642" s="41"/>
      <c r="WQT642" s="41"/>
      <c r="WQU642" s="41"/>
      <c r="WQV642" s="41"/>
      <c r="WQW642" s="41"/>
      <c r="WQX642" s="41"/>
      <c r="WQY642" s="41"/>
      <c r="WQZ642" s="41"/>
      <c r="WRA642" s="41"/>
      <c r="WRB642" s="41"/>
      <c r="WRC642" s="41"/>
      <c r="WRD642" s="41"/>
      <c r="WRE642" s="41"/>
      <c r="WRF642" s="41"/>
      <c r="WRG642" s="41"/>
      <c r="WRH642" s="41"/>
      <c r="WRI642" s="41"/>
      <c r="WRJ642" s="41"/>
      <c r="WRK642" s="41"/>
      <c r="WRL642" s="41"/>
      <c r="WRM642" s="41"/>
      <c r="WRN642" s="41"/>
      <c r="WRO642" s="41"/>
      <c r="WRP642" s="41"/>
      <c r="WRQ642" s="41"/>
      <c r="WRR642" s="41"/>
      <c r="WRS642" s="41"/>
      <c r="WRT642" s="41"/>
      <c r="WRU642" s="41"/>
      <c r="WRV642" s="41"/>
      <c r="WRW642" s="41"/>
      <c r="WRX642" s="41"/>
      <c r="WRY642" s="41"/>
      <c r="WRZ642" s="41"/>
      <c r="WSA642" s="41"/>
      <c r="WSB642" s="41"/>
      <c r="WSC642" s="41"/>
      <c r="WSD642" s="41"/>
      <c r="WSE642" s="41"/>
      <c r="WSF642" s="41"/>
      <c r="WSG642" s="41"/>
      <c r="WSH642" s="41"/>
      <c r="WSI642" s="41"/>
      <c r="WSJ642" s="41"/>
      <c r="WSK642" s="41"/>
      <c r="WSL642" s="41"/>
      <c r="WSM642" s="41"/>
      <c r="WSN642" s="41"/>
      <c r="WSO642" s="41"/>
      <c r="WSP642" s="41"/>
      <c r="WSQ642" s="41"/>
      <c r="WSR642" s="41"/>
      <c r="WSS642" s="41"/>
      <c r="WST642" s="41"/>
      <c r="WSU642" s="41"/>
      <c r="WSV642" s="41"/>
      <c r="WSW642" s="41"/>
      <c r="WSX642" s="41"/>
      <c r="WSY642" s="41"/>
      <c r="WSZ642" s="41"/>
      <c r="WTA642" s="41"/>
      <c r="WTB642" s="41"/>
      <c r="WTC642" s="41"/>
      <c r="WTD642" s="41"/>
      <c r="WTE642" s="41"/>
      <c r="WTF642" s="41"/>
      <c r="WTG642" s="41"/>
      <c r="WTH642" s="41"/>
      <c r="WTI642" s="41"/>
      <c r="WTJ642" s="41"/>
      <c r="WTK642" s="41"/>
      <c r="WTL642" s="41"/>
      <c r="WTM642" s="41"/>
      <c r="WTN642" s="41"/>
      <c r="WTO642" s="41"/>
      <c r="WTP642" s="41"/>
      <c r="WTQ642" s="41"/>
      <c r="WTR642" s="41"/>
      <c r="WTS642" s="41"/>
      <c r="WTT642" s="41"/>
      <c r="WTU642" s="41"/>
      <c r="WTV642" s="41"/>
      <c r="WTW642" s="41"/>
      <c r="WTX642" s="41"/>
      <c r="WTY642" s="41"/>
      <c r="WTZ642" s="41"/>
      <c r="WUA642" s="41"/>
      <c r="WUB642" s="41"/>
      <c r="WUC642" s="41"/>
      <c r="WUD642" s="41"/>
      <c r="WUE642" s="41"/>
      <c r="WUF642" s="41"/>
      <c r="WUG642" s="41"/>
      <c r="WUH642" s="41"/>
      <c r="WUI642" s="41"/>
      <c r="WUJ642" s="41"/>
      <c r="WUK642" s="41"/>
      <c r="WUL642" s="41"/>
      <c r="WUM642" s="41"/>
      <c r="WUN642" s="41"/>
      <c r="WUO642" s="41"/>
      <c r="WUP642" s="41"/>
      <c r="WUQ642" s="41"/>
      <c r="WUR642" s="41"/>
      <c r="WUS642" s="41"/>
      <c r="WUT642" s="41"/>
      <c r="WUU642" s="41"/>
      <c r="WUV642" s="41"/>
      <c r="WUW642" s="41"/>
      <c r="WUX642" s="41"/>
      <c r="WUY642" s="41"/>
      <c r="WUZ642" s="41"/>
      <c r="WVA642" s="41"/>
      <c r="WVB642" s="41"/>
      <c r="WVC642" s="41"/>
      <c r="WVD642" s="41"/>
      <c r="WVE642" s="41"/>
      <c r="WVF642" s="41"/>
      <c r="WVG642" s="41"/>
      <c r="WVH642" s="41"/>
      <c r="WVI642" s="41"/>
      <c r="WVJ642" s="41"/>
      <c r="WVK642" s="41"/>
      <c r="WVL642" s="41"/>
      <c r="WVM642" s="41"/>
      <c r="WVN642" s="41"/>
      <c r="WVO642" s="41"/>
      <c r="WVP642" s="41"/>
      <c r="WVQ642" s="41"/>
      <c r="WVR642" s="41"/>
      <c r="WVS642" s="41"/>
      <c r="WVT642" s="41"/>
      <c r="WVU642" s="41"/>
      <c r="WVV642" s="41"/>
      <c r="WVW642" s="41"/>
      <c r="WVX642" s="41"/>
      <c r="WVY642" s="41"/>
      <c r="WVZ642" s="41"/>
      <c r="WWA642" s="41"/>
      <c r="WWB642" s="41"/>
      <c r="WWC642" s="41"/>
      <c r="WWD642" s="41"/>
      <c r="WWE642" s="41"/>
      <c r="WWF642" s="41"/>
      <c r="WWG642" s="41"/>
      <c r="WWH642" s="41"/>
      <c r="WWI642" s="41"/>
      <c r="WWJ642" s="41"/>
      <c r="WWK642" s="41"/>
      <c r="WWL642" s="41"/>
      <c r="WWM642" s="41"/>
      <c r="WWN642" s="41"/>
      <c r="WWO642" s="41"/>
      <c r="WWP642" s="41"/>
      <c r="WWQ642" s="41"/>
      <c r="WWR642" s="41"/>
      <c r="WWS642" s="41"/>
      <c r="WWT642" s="41"/>
      <c r="WWU642" s="41"/>
      <c r="WWV642" s="41"/>
      <c r="WWW642" s="41"/>
      <c r="WWX642" s="41"/>
      <c r="WWY642" s="41"/>
      <c r="WWZ642" s="41"/>
      <c r="WXA642" s="41"/>
      <c r="WXB642" s="41"/>
      <c r="WXC642" s="41"/>
      <c r="WXD642" s="41"/>
      <c r="WXE642" s="41"/>
      <c r="WXF642" s="41"/>
      <c r="WXG642" s="41"/>
      <c r="WXH642" s="41"/>
      <c r="WXI642" s="41"/>
      <c r="WXJ642" s="41"/>
      <c r="WXK642" s="41"/>
      <c r="WXL642" s="41"/>
      <c r="WXM642" s="41"/>
      <c r="WXN642" s="41"/>
      <c r="WXO642" s="41"/>
      <c r="WXP642" s="41"/>
      <c r="WXQ642" s="41"/>
      <c r="WXR642" s="41"/>
      <c r="WXS642" s="41"/>
      <c r="WXT642" s="41"/>
      <c r="WXU642" s="41"/>
      <c r="WXV642" s="41"/>
      <c r="WXW642" s="41"/>
      <c r="WXX642" s="41"/>
      <c r="WXY642" s="41"/>
      <c r="WXZ642" s="41"/>
      <c r="WYA642" s="41"/>
      <c r="WYB642" s="41"/>
      <c r="WYC642" s="41"/>
      <c r="WYD642" s="41"/>
      <c r="WYE642" s="41"/>
      <c r="WYF642" s="41"/>
      <c r="WYG642" s="41"/>
      <c r="WYH642" s="41"/>
      <c r="WYI642" s="41"/>
      <c r="WYJ642" s="41"/>
      <c r="WYK642" s="41"/>
      <c r="WYL642" s="41"/>
      <c r="WYM642" s="41"/>
      <c r="WYN642" s="41"/>
      <c r="WYO642" s="41"/>
      <c r="WYP642" s="41"/>
      <c r="WYQ642" s="41"/>
      <c r="WYR642" s="41"/>
      <c r="WYS642" s="41"/>
      <c r="WYT642" s="41"/>
      <c r="WYU642" s="41"/>
      <c r="WYV642" s="41"/>
      <c r="WYW642" s="41"/>
      <c r="WYX642" s="41"/>
      <c r="WYY642" s="41"/>
      <c r="WYZ642" s="41"/>
      <c r="WZA642" s="41"/>
      <c r="WZB642" s="41"/>
      <c r="WZC642" s="41"/>
      <c r="WZD642" s="41"/>
      <c r="WZE642" s="41"/>
      <c r="WZF642" s="41"/>
      <c r="WZG642" s="41"/>
      <c r="WZH642" s="41"/>
      <c r="WZI642" s="41"/>
      <c r="WZJ642" s="41"/>
      <c r="WZK642" s="41"/>
      <c r="WZL642" s="41"/>
      <c r="WZM642" s="41"/>
      <c r="WZN642" s="41"/>
      <c r="WZO642" s="41"/>
      <c r="WZP642" s="41"/>
      <c r="WZQ642" s="41"/>
      <c r="WZR642" s="41"/>
      <c r="WZS642" s="41"/>
      <c r="WZT642" s="41"/>
      <c r="WZU642" s="41"/>
      <c r="WZV642" s="41"/>
      <c r="WZW642" s="41"/>
      <c r="WZX642" s="41"/>
      <c r="WZY642" s="41"/>
      <c r="WZZ642" s="41"/>
      <c r="XAA642" s="41"/>
      <c r="XAB642" s="41"/>
      <c r="XAC642" s="41"/>
      <c r="XAD642" s="41"/>
      <c r="XAE642" s="41"/>
      <c r="XAF642" s="41"/>
      <c r="XAG642" s="41"/>
      <c r="XAH642" s="41"/>
      <c r="XAI642" s="41"/>
      <c r="XAJ642" s="41"/>
      <c r="XAK642" s="41"/>
      <c r="XAL642" s="41"/>
      <c r="XAM642" s="41"/>
      <c r="XAN642" s="41"/>
      <c r="XAO642" s="41"/>
      <c r="XAP642" s="41"/>
      <c r="XAQ642" s="41"/>
      <c r="XAR642" s="41"/>
      <c r="XAS642" s="41"/>
      <c r="XAT642" s="41"/>
      <c r="XAU642" s="41"/>
      <c r="XAV642" s="41"/>
      <c r="XAW642" s="41"/>
      <c r="XAX642" s="41"/>
      <c r="XAY642" s="41"/>
      <c r="XAZ642" s="41"/>
      <c r="XBA642" s="41"/>
      <c r="XBB642" s="41"/>
      <c r="XBC642" s="41"/>
      <c r="XBD642" s="41"/>
      <c r="XBE642" s="41"/>
      <c r="XBF642" s="41"/>
      <c r="XBG642" s="41"/>
      <c r="XBH642" s="41"/>
      <c r="XBI642" s="41"/>
      <c r="XBJ642" s="41"/>
      <c r="XBK642" s="41"/>
      <c r="XBL642" s="41"/>
      <c r="XBM642" s="41"/>
      <c r="XBN642" s="41"/>
      <c r="XBO642" s="41"/>
      <c r="XBP642" s="41"/>
      <c r="XBQ642" s="41"/>
      <c r="XBR642" s="41"/>
      <c r="XBS642" s="41"/>
      <c r="XBT642" s="41"/>
      <c r="XBU642" s="41"/>
      <c r="XBV642" s="41"/>
      <c r="XBW642" s="41"/>
      <c r="XBX642" s="41"/>
      <c r="XBY642" s="41"/>
      <c r="XBZ642" s="41"/>
      <c r="XCA642" s="41"/>
      <c r="XCB642" s="41"/>
      <c r="XCC642" s="41"/>
      <c r="XCD642" s="41"/>
      <c r="XCE642" s="41"/>
      <c r="XCF642" s="41"/>
      <c r="XCG642" s="41"/>
      <c r="XCH642" s="41"/>
      <c r="XCI642" s="41"/>
      <c r="XCJ642" s="41"/>
      <c r="XCK642" s="41"/>
      <c r="XCL642" s="41"/>
      <c r="XCM642" s="41"/>
      <c r="XCN642" s="41"/>
      <c r="XCO642" s="41"/>
      <c r="XCP642" s="41"/>
      <c r="XCQ642" s="41"/>
      <c r="XCR642" s="41"/>
      <c r="XCS642" s="41"/>
      <c r="XCT642" s="41"/>
      <c r="XCU642" s="41"/>
      <c r="XCV642" s="41"/>
      <c r="XCW642" s="41"/>
      <c r="XCX642" s="41"/>
      <c r="XCY642" s="41"/>
      <c r="XCZ642" s="41"/>
      <c r="XDA642" s="41"/>
      <c r="XDB642" s="41"/>
      <c r="XDC642" s="41"/>
      <c r="XDD642" s="41"/>
      <c r="XDE642" s="41"/>
      <c r="XDF642" s="41"/>
      <c r="XDG642" s="41"/>
      <c r="XDH642" s="41"/>
      <c r="XDI642" s="41"/>
      <c r="XDJ642" s="41"/>
      <c r="XDK642" s="41"/>
      <c r="XDL642" s="41"/>
      <c r="XDM642" s="41"/>
      <c r="XDN642" s="41"/>
      <c r="XDO642" s="41"/>
      <c r="XDP642" s="41"/>
      <c r="XDQ642" s="41"/>
      <c r="XDR642" s="41"/>
      <c r="XDS642" s="41"/>
      <c r="XDT642" s="41"/>
      <c r="XDU642" s="41"/>
      <c r="XDV642" s="41"/>
      <c r="XDW642" s="41"/>
      <c r="XDX642" s="41"/>
      <c r="XDY642" s="41"/>
      <c r="XDZ642" s="41"/>
      <c r="XEA642" s="41"/>
      <c r="XEB642" s="41"/>
      <c r="XEC642" s="41"/>
      <c r="XED642" s="41"/>
      <c r="XEE642" s="41"/>
      <c r="XEF642" s="41"/>
      <c r="XEG642" s="41"/>
      <c r="XEH642" s="41"/>
      <c r="XEI642" s="41"/>
      <c r="XEJ642" s="41"/>
      <c r="XEK642" s="41"/>
      <c r="XEL642" s="41"/>
      <c r="XEM642" s="41"/>
      <c r="XEN642" s="41"/>
      <c r="XEO642" s="41"/>
      <c r="XEP642" s="41"/>
      <c r="XEQ642" s="41"/>
      <c r="XER642" s="41"/>
      <c r="XES642" s="41"/>
      <c r="XET642" s="41"/>
      <c r="XEU642" s="41"/>
      <c r="XEV642" s="41"/>
      <c r="XEW642" s="41"/>
      <c r="XEX642" s="41"/>
      <c r="XEY642" s="41"/>
      <c r="XEZ642" s="41"/>
      <c r="XFA642" s="41"/>
      <c r="XFB642" s="41"/>
    </row>
    <row r="643" spans="1:16382" ht="22.5" x14ac:dyDescent="0.45">
      <c r="A643" s="226" t="s">
        <v>50</v>
      </c>
      <c r="B643" s="122">
        <v>2</v>
      </c>
      <c r="C643" s="143" t="str">
        <f>IF(B643=0, -10, IF(B643=1, -5, "0"))</f>
        <v>0</v>
      </c>
      <c r="D643" s="200"/>
      <c r="E643" s="124"/>
      <c r="F643" s="123"/>
      <c r="G643" s="114"/>
    </row>
    <row r="644" spans="1:16382" s="258" customFormat="1" ht="21" x14ac:dyDescent="0.4">
      <c r="A644" s="138" t="s">
        <v>188</v>
      </c>
      <c r="B644" s="122">
        <v>2</v>
      </c>
      <c r="C644" s="122"/>
      <c r="D644" s="266"/>
      <c r="E644" s="121"/>
      <c r="F644" s="123"/>
      <c r="G644" s="114"/>
    </row>
    <row r="645" spans="1:16382" s="258" customFormat="1" ht="21" x14ac:dyDescent="0.4">
      <c r="A645" s="121" t="s">
        <v>222</v>
      </c>
      <c r="B645" s="122">
        <v>2</v>
      </c>
      <c r="C645" s="126"/>
      <c r="D645" s="265"/>
      <c r="E645" s="124"/>
      <c r="F645" s="123"/>
      <c r="G645" s="114"/>
    </row>
    <row r="646" spans="1:16382" ht="21" x14ac:dyDescent="0.4">
      <c r="A646" s="203" t="s">
        <v>420</v>
      </c>
      <c r="B646" s="122">
        <v>2</v>
      </c>
      <c r="C646" s="126"/>
      <c r="D646" s="265"/>
      <c r="E646" s="124"/>
      <c r="F646" s="123"/>
      <c r="G646" s="114"/>
    </row>
    <row r="647" spans="1:16382" ht="45" x14ac:dyDescent="0.4">
      <c r="A647" s="244" t="s">
        <v>458</v>
      </c>
      <c r="B647" s="122">
        <v>2</v>
      </c>
      <c r="C647" s="143" t="str">
        <f>IF(B647=0, -10, "0")</f>
        <v>0</v>
      </c>
      <c r="D647" s="265"/>
      <c r="E647" s="124"/>
      <c r="F647" s="123"/>
      <c r="G647" s="114"/>
    </row>
    <row r="648" spans="1:16382" ht="21" x14ac:dyDescent="0.4">
      <c r="A648" s="203" t="s">
        <v>419</v>
      </c>
      <c r="B648" s="122">
        <v>2</v>
      </c>
      <c r="C648" s="174"/>
      <c r="D648" s="265"/>
      <c r="E648" s="124"/>
      <c r="F648" s="123"/>
      <c r="G648" s="114"/>
    </row>
    <row r="649" spans="1:16382" ht="22.5" x14ac:dyDescent="0.4">
      <c r="A649" s="462" t="s">
        <v>34</v>
      </c>
      <c r="B649" s="463"/>
      <c r="C649" s="464"/>
      <c r="D649" s="148">
        <f>SUM(B642:C648)</f>
        <v>14</v>
      </c>
      <c r="E649" s="326"/>
      <c r="F649" s="326"/>
      <c r="G649" s="114"/>
    </row>
    <row r="650" spans="1:16382" ht="21" x14ac:dyDescent="0.4">
      <c r="A650" s="148" t="s">
        <v>33</v>
      </c>
      <c r="B650" s="249"/>
      <c r="C650" s="249"/>
      <c r="D650" s="133">
        <f>D649/(COUNT(B642:C648)*2)</f>
        <v>1</v>
      </c>
      <c r="E650" s="173"/>
      <c r="F650" s="173"/>
      <c r="G650" s="114"/>
    </row>
    <row r="651" spans="1:16382" ht="22.5" x14ac:dyDescent="0.3">
      <c r="A651" s="479"/>
      <c r="B651" s="479"/>
      <c r="C651" s="479"/>
      <c r="D651" s="479"/>
      <c r="E651" s="479"/>
      <c r="F651" s="479"/>
      <c r="G651" s="479"/>
    </row>
    <row r="652" spans="1:16382" ht="24.75" x14ac:dyDescent="0.4">
      <c r="A652" s="363" t="s">
        <v>26</v>
      </c>
      <c r="B652" s="465"/>
      <c r="C652" s="465"/>
      <c r="D652" s="465"/>
      <c r="E652" s="465"/>
      <c r="F652" s="466"/>
      <c r="G652" s="108"/>
    </row>
    <row r="653" spans="1:16382" s="258" customFormat="1" ht="21" x14ac:dyDescent="0.4">
      <c r="A653" s="160" t="s">
        <v>223</v>
      </c>
      <c r="B653" s="122">
        <v>2</v>
      </c>
      <c r="C653" s="122"/>
      <c r="D653" s="163"/>
      <c r="E653" s="124"/>
      <c r="F653" s="123"/>
      <c r="G653" s="108"/>
    </row>
    <row r="654" spans="1:16382" ht="21" x14ac:dyDescent="0.4">
      <c r="A654" s="203" t="s">
        <v>420</v>
      </c>
      <c r="B654" s="122">
        <v>2</v>
      </c>
      <c r="C654" s="174"/>
      <c r="D654" s="179"/>
      <c r="E654" s="127"/>
      <c r="F654" s="123"/>
      <c r="G654" s="108"/>
    </row>
    <row r="655" spans="1:16382" ht="21" x14ac:dyDescent="0.4">
      <c r="A655" s="203" t="s">
        <v>419</v>
      </c>
      <c r="B655" s="122">
        <v>2</v>
      </c>
      <c r="C655" s="174"/>
      <c r="D655" s="179"/>
      <c r="E655" s="127"/>
      <c r="F655" s="123"/>
      <c r="G655" s="108"/>
    </row>
    <row r="656" spans="1:16382" s="258" customFormat="1" ht="22.5" x14ac:dyDescent="0.45">
      <c r="A656" s="226" t="s">
        <v>92</v>
      </c>
      <c r="B656" s="122">
        <v>2</v>
      </c>
      <c r="C656" s="143" t="str">
        <f>IF(B656=0, -10, IF(B656=1, -5, "0"))</f>
        <v>0</v>
      </c>
      <c r="D656" s="307"/>
      <c r="E656" s="307"/>
      <c r="F656" s="123"/>
      <c r="G656" s="108"/>
    </row>
    <row r="657" spans="1:7" ht="29.25" customHeight="1" x14ac:dyDescent="0.4">
      <c r="A657" s="138" t="s">
        <v>189</v>
      </c>
      <c r="B657" s="122">
        <v>2</v>
      </c>
      <c r="C657" s="122"/>
      <c r="D657" s="307"/>
      <c r="E657" s="307"/>
      <c r="F657" s="123"/>
      <c r="G657" s="248"/>
    </row>
    <row r="658" spans="1:7" ht="45" x14ac:dyDescent="0.4">
      <c r="A658" s="244" t="s">
        <v>326</v>
      </c>
      <c r="B658" s="122">
        <v>2</v>
      </c>
      <c r="C658" s="143" t="str">
        <f>IF(B658=0, -10, "0")</f>
        <v>0</v>
      </c>
      <c r="D658" s="307"/>
      <c r="E658" s="307"/>
      <c r="F658" s="123"/>
      <c r="G658" s="108"/>
    </row>
    <row r="659" spans="1:7" ht="42" x14ac:dyDescent="0.4">
      <c r="A659" s="121" t="s">
        <v>150</v>
      </c>
      <c r="B659" s="122" t="s">
        <v>30</v>
      </c>
      <c r="C659" s="122"/>
      <c r="D659" s="179"/>
      <c r="E659" s="127"/>
      <c r="F659" s="123"/>
      <c r="G659" s="108"/>
    </row>
    <row r="660" spans="1:7" ht="21" x14ac:dyDescent="0.4">
      <c r="A660" s="500" t="s">
        <v>311</v>
      </c>
      <c r="B660" s="501"/>
      <c r="C660" s="501"/>
      <c r="D660" s="501"/>
      <c r="E660" s="501"/>
      <c r="F660" s="502"/>
      <c r="G660" s="108"/>
    </row>
    <row r="661" spans="1:7" s="258" customFormat="1" ht="42" x14ac:dyDescent="0.4">
      <c r="A661" s="125" t="s">
        <v>329</v>
      </c>
      <c r="B661" s="122">
        <v>0</v>
      </c>
      <c r="C661" s="307"/>
      <c r="D661" s="179" t="s">
        <v>485</v>
      </c>
      <c r="E661" s="128" t="s">
        <v>486</v>
      </c>
      <c r="F661" s="128" t="s">
        <v>298</v>
      </c>
      <c r="G661" s="108"/>
    </row>
    <row r="662" spans="1:7" ht="21" x14ac:dyDescent="0.4">
      <c r="A662" s="121" t="s">
        <v>303</v>
      </c>
      <c r="B662" s="122">
        <v>2</v>
      </c>
      <c r="C662" s="122"/>
      <c r="D662" s="163"/>
      <c r="E662" s="124"/>
      <c r="F662" s="128"/>
      <c r="G662" s="108"/>
    </row>
    <row r="663" spans="1:7" ht="27.75" customHeight="1" x14ac:dyDescent="0.4">
      <c r="A663" s="157" t="s">
        <v>377</v>
      </c>
      <c r="B663" s="122">
        <v>2</v>
      </c>
      <c r="C663" s="122"/>
      <c r="D663" s="163"/>
      <c r="E663" s="124"/>
      <c r="F663" s="128"/>
      <c r="G663" s="114"/>
    </row>
    <row r="664" spans="1:7" ht="21" x14ac:dyDescent="0.4">
      <c r="A664" s="402" t="s">
        <v>318</v>
      </c>
      <c r="B664" s="122">
        <v>2</v>
      </c>
      <c r="C664" s="174" t="str">
        <f>IF(B664=0, -5, "0")</f>
        <v>0</v>
      </c>
      <c r="D664" s="146"/>
      <c r="E664" s="147"/>
      <c r="F664" s="128"/>
      <c r="G664" s="114"/>
    </row>
    <row r="665" spans="1:7" ht="21" x14ac:dyDescent="0.4">
      <c r="A665" s="188" t="s">
        <v>328</v>
      </c>
      <c r="B665" s="122" t="s">
        <v>30</v>
      </c>
      <c r="C665" s="174"/>
      <c r="D665" s="331"/>
      <c r="E665" s="331"/>
      <c r="F665" s="128"/>
      <c r="G665" s="114"/>
    </row>
    <row r="666" spans="1:7" ht="21" x14ac:dyDescent="0.4">
      <c r="A666" s="125" t="s">
        <v>407</v>
      </c>
      <c r="B666" s="122">
        <v>2</v>
      </c>
      <c r="C666" s="174"/>
      <c r="D666" s="331"/>
      <c r="E666" s="331"/>
      <c r="F666" s="128"/>
      <c r="G666" s="114"/>
    </row>
    <row r="667" spans="1:7" ht="21" x14ac:dyDescent="0.4">
      <c r="A667" s="121" t="s">
        <v>423</v>
      </c>
      <c r="B667" s="122">
        <v>2</v>
      </c>
      <c r="C667" s="122"/>
      <c r="D667" s="411">
        <v>1</v>
      </c>
      <c r="E667" s="331"/>
      <c r="F667" s="128"/>
      <c r="G667" s="114"/>
    </row>
    <row r="668" spans="1:7" ht="21" x14ac:dyDescent="0.4">
      <c r="A668" s="148" t="s">
        <v>34</v>
      </c>
      <c r="B668" s="148"/>
      <c r="C668" s="148"/>
      <c r="D668" s="148">
        <f>SUM(B653:C667)</f>
        <v>22</v>
      </c>
      <c r="E668" s="108"/>
      <c r="F668" s="114"/>
      <c r="G668" s="114"/>
    </row>
    <row r="669" spans="1:7" ht="21" x14ac:dyDescent="0.4">
      <c r="A669" s="130" t="s">
        <v>33</v>
      </c>
      <c r="B669" s="131"/>
      <c r="C669" s="132"/>
      <c r="D669" s="133">
        <f>D668/(COUNT(B653:C667)*2)</f>
        <v>0.91666666666666663</v>
      </c>
      <c r="E669" s="177"/>
      <c r="F669" s="114"/>
      <c r="G669" s="114"/>
    </row>
    <row r="670" spans="1:7" ht="21" x14ac:dyDescent="0.4">
      <c r="A670" s="149"/>
      <c r="B670" s="135"/>
      <c r="C670" s="135"/>
      <c r="D670" s="135"/>
      <c r="E670" s="108"/>
      <c r="F670" s="114"/>
      <c r="G670" s="114"/>
    </row>
    <row r="671" spans="1:7" ht="22.5" x14ac:dyDescent="0.45">
      <c r="A671" s="150" t="s">
        <v>38</v>
      </c>
      <c r="B671" s="189"/>
      <c r="C671" s="190"/>
      <c r="D671" s="153">
        <f>SUM(D626,D638,D649,D668)</f>
        <v>70</v>
      </c>
      <c r="E671" s="108"/>
      <c r="F671" s="114"/>
      <c r="G671" s="114"/>
    </row>
    <row r="672" spans="1:7" ht="22.5" x14ac:dyDescent="0.45">
      <c r="A672" s="150" t="s">
        <v>171</v>
      </c>
      <c r="B672" s="189"/>
      <c r="C672" s="190"/>
      <c r="D672" s="154">
        <f>D671/(COUNT(B653:C667,B630:C637,B642:C648,B617:C625)*2)</f>
        <v>0.97222222222222221</v>
      </c>
      <c r="G672" s="129"/>
    </row>
    <row r="673" spans="1:7" ht="21" x14ac:dyDescent="0.4">
      <c r="A673" s="149"/>
      <c r="B673" s="135"/>
      <c r="C673" s="135"/>
      <c r="D673" s="114"/>
      <c r="E673" s="108"/>
      <c r="F673" s="114"/>
      <c r="G673" s="114"/>
    </row>
    <row r="674" spans="1:7" ht="21" x14ac:dyDescent="0.4">
      <c r="A674" s="254"/>
      <c r="B674" s="114"/>
      <c r="C674" s="135"/>
      <c r="G674" s="114"/>
    </row>
    <row r="675" spans="1:7" ht="22.5" x14ac:dyDescent="0.45">
      <c r="A675" s="467" t="s">
        <v>356</v>
      </c>
      <c r="B675" s="467"/>
      <c r="C675" s="467"/>
      <c r="D675" s="467"/>
      <c r="E675" s="467"/>
      <c r="F675" s="467"/>
      <c r="G675" s="114"/>
    </row>
    <row r="676" spans="1:7" ht="21" x14ac:dyDescent="0.4">
      <c r="A676" s="243">
        <f>B11</f>
        <v>43518</v>
      </c>
      <c r="B676" s="114"/>
      <c r="C676" s="135"/>
      <c r="D676" s="135"/>
      <c r="E676" s="328"/>
      <c r="F676" s="135"/>
      <c r="G676" s="114"/>
    </row>
    <row r="677" spans="1:7" ht="21.75" customHeight="1" x14ac:dyDescent="0.4">
      <c r="A677" s="448" t="s">
        <v>28</v>
      </c>
      <c r="B677" s="449" t="s">
        <v>29</v>
      </c>
      <c r="C677" s="449"/>
      <c r="D677" s="449" t="s">
        <v>42</v>
      </c>
      <c r="E677" s="450" t="s">
        <v>266</v>
      </c>
      <c r="F677" s="450" t="s">
        <v>302</v>
      </c>
      <c r="G677" s="129"/>
    </row>
    <row r="678" spans="1:7" ht="21" x14ac:dyDescent="0.4">
      <c r="A678" s="448"/>
      <c r="B678" s="118" t="s">
        <v>32</v>
      </c>
      <c r="C678" s="118" t="s">
        <v>31</v>
      </c>
      <c r="D678" s="449"/>
      <c r="E678" s="450"/>
      <c r="F678" s="450"/>
      <c r="G678" s="114"/>
    </row>
    <row r="679" spans="1:7" s="80" customFormat="1" ht="22.5" x14ac:dyDescent="0.4">
      <c r="A679" s="360"/>
      <c r="B679" s="361"/>
      <c r="C679" s="361"/>
      <c r="D679" s="361"/>
      <c r="E679" s="362"/>
      <c r="F679" s="362"/>
      <c r="G679" s="129"/>
    </row>
    <row r="680" spans="1:7" ht="21" x14ac:dyDescent="0.4">
      <c r="A680" s="121" t="s">
        <v>388</v>
      </c>
      <c r="B680" s="122">
        <v>2</v>
      </c>
      <c r="C680" s="122"/>
      <c r="D680" s="123"/>
      <c r="E680" s="124"/>
      <c r="F680" s="123"/>
      <c r="G680" s="114"/>
    </row>
    <row r="681" spans="1:7" ht="21" x14ac:dyDescent="0.4">
      <c r="A681" s="121" t="s">
        <v>358</v>
      </c>
      <c r="B681" s="122">
        <v>2</v>
      </c>
      <c r="C681" s="122"/>
      <c r="D681" s="123"/>
      <c r="E681" s="124"/>
      <c r="F681" s="123"/>
      <c r="G681" s="129"/>
    </row>
    <row r="682" spans="1:7" s="80" customFormat="1" ht="42" x14ac:dyDescent="0.4">
      <c r="A682" s="138" t="s">
        <v>43</v>
      </c>
      <c r="B682" s="122">
        <v>2</v>
      </c>
      <c r="C682" s="122"/>
      <c r="D682" s="123"/>
      <c r="E682" s="124"/>
      <c r="F682" s="123"/>
      <c r="G682" s="129"/>
    </row>
    <row r="683" spans="1:7" s="80" customFormat="1" ht="21" x14ac:dyDescent="0.4">
      <c r="A683" s="160" t="s">
        <v>93</v>
      </c>
      <c r="B683" s="122">
        <v>2</v>
      </c>
      <c r="C683" s="122"/>
      <c r="D683" s="124"/>
      <c r="E683" s="124"/>
      <c r="F683" s="123"/>
      <c r="G683" s="129"/>
    </row>
    <row r="684" spans="1:7" s="80" customFormat="1" ht="21" x14ac:dyDescent="0.4">
      <c r="A684" s="138" t="s">
        <v>66</v>
      </c>
      <c r="B684" s="122">
        <v>2</v>
      </c>
      <c r="C684" s="122"/>
      <c r="D684" s="255"/>
      <c r="E684" s="127"/>
      <c r="F684" s="123"/>
      <c r="G684" s="129"/>
    </row>
    <row r="685" spans="1:7" s="80" customFormat="1" ht="42" x14ac:dyDescent="0.4">
      <c r="A685" s="121" t="s">
        <v>157</v>
      </c>
      <c r="B685" s="122">
        <v>2</v>
      </c>
      <c r="C685" s="122"/>
      <c r="D685" s="255"/>
      <c r="E685" s="127"/>
      <c r="F685" s="123"/>
      <c r="G685" s="129"/>
    </row>
    <row r="686" spans="1:7" s="80" customFormat="1" ht="21" x14ac:dyDescent="0.4">
      <c r="A686" s="125" t="s">
        <v>295</v>
      </c>
      <c r="B686" s="122" t="s">
        <v>30</v>
      </c>
      <c r="C686" s="124"/>
      <c r="D686" s="255"/>
      <c r="E686" s="127"/>
      <c r="F686" s="123"/>
      <c r="G686" s="129"/>
    </row>
    <row r="687" spans="1:7" s="80" customFormat="1" ht="42" x14ac:dyDescent="0.4">
      <c r="A687" s="403" t="s">
        <v>296</v>
      </c>
      <c r="B687" s="122" t="s">
        <v>30</v>
      </c>
      <c r="C687" s="169" t="str">
        <f>IF(B687=0, -5, "0")</f>
        <v>0</v>
      </c>
      <c r="D687" s="200"/>
      <c r="E687" s="269"/>
      <c r="F687" s="123"/>
      <c r="G687" s="129"/>
    </row>
    <row r="688" spans="1:7" s="80" customFormat="1" ht="42" x14ac:dyDescent="0.4">
      <c r="A688" s="125" t="s">
        <v>389</v>
      </c>
      <c r="B688" s="122">
        <v>2</v>
      </c>
      <c r="C688" s="198"/>
      <c r="D688" s="281"/>
      <c r="E688" s="269"/>
      <c r="F688" s="123"/>
      <c r="G688" s="129"/>
    </row>
    <row r="689" spans="1:7" ht="21" x14ac:dyDescent="0.4">
      <c r="A689" s="125" t="s">
        <v>399</v>
      </c>
      <c r="B689" s="122">
        <v>2</v>
      </c>
      <c r="C689" s="198"/>
      <c r="D689" s="282"/>
      <c r="E689" s="269"/>
      <c r="F689" s="123"/>
      <c r="G689" s="114"/>
    </row>
    <row r="690" spans="1:7" s="80" customFormat="1" ht="30" customHeight="1" x14ac:dyDescent="0.4">
      <c r="A690" s="237" t="s">
        <v>13</v>
      </c>
      <c r="B690" s="122">
        <v>2</v>
      </c>
      <c r="C690" s="275"/>
      <c r="D690" s="255"/>
      <c r="E690" s="127"/>
      <c r="F690" s="123"/>
      <c r="G690" s="129"/>
    </row>
    <row r="691" spans="1:7" s="80" customFormat="1" ht="21" x14ac:dyDescent="0.4">
      <c r="A691" s="237" t="s">
        <v>179</v>
      </c>
      <c r="B691" s="122">
        <v>2</v>
      </c>
      <c r="C691" s="275"/>
      <c r="D691" s="255"/>
      <c r="E691" s="124"/>
      <c r="F691" s="123"/>
      <c r="G691" s="129"/>
    </row>
    <row r="692" spans="1:7" s="80" customFormat="1" ht="21" x14ac:dyDescent="0.4">
      <c r="A692" s="237" t="s">
        <v>14</v>
      </c>
      <c r="B692" s="122">
        <v>2</v>
      </c>
      <c r="C692" s="275"/>
      <c r="D692" s="128"/>
      <c r="E692" s="127"/>
      <c r="F692" s="123"/>
      <c r="G692" s="129"/>
    </row>
    <row r="693" spans="1:7" ht="21" x14ac:dyDescent="0.4">
      <c r="A693" s="125" t="s">
        <v>385</v>
      </c>
      <c r="B693" s="122" t="s">
        <v>30</v>
      </c>
      <c r="C693" s="198"/>
      <c r="D693" s="257"/>
      <c r="E693" s="127"/>
      <c r="F693" s="123"/>
      <c r="G693" s="114"/>
    </row>
    <row r="694" spans="1:7" ht="63" x14ac:dyDescent="0.4">
      <c r="A694" s="125" t="s">
        <v>386</v>
      </c>
      <c r="B694" s="122" t="s">
        <v>30</v>
      </c>
      <c r="C694" s="166"/>
      <c r="D694" s="257"/>
      <c r="E694" s="127"/>
      <c r="F694" s="123"/>
      <c r="G694" s="114"/>
    </row>
    <row r="695" spans="1:7" ht="147" x14ac:dyDescent="0.4">
      <c r="A695" s="272" t="s">
        <v>390</v>
      </c>
      <c r="B695" s="122">
        <v>0</v>
      </c>
      <c r="C695" s="174"/>
      <c r="D695" s="417" t="s">
        <v>533</v>
      </c>
      <c r="E695" s="418" t="s">
        <v>500</v>
      </c>
      <c r="F695" s="123" t="s">
        <v>298</v>
      </c>
      <c r="G695" s="114"/>
    </row>
    <row r="696" spans="1:7" ht="21" x14ac:dyDescent="0.4">
      <c r="A696" s="256" t="s">
        <v>319</v>
      </c>
      <c r="B696" s="122">
        <v>2</v>
      </c>
      <c r="C696" s="174"/>
      <c r="D696" s="121"/>
      <c r="E696" s="124"/>
      <c r="F696" s="123"/>
      <c r="G696" s="114"/>
    </row>
    <row r="697" spans="1:7" s="258" customFormat="1" ht="42" x14ac:dyDescent="0.4">
      <c r="A697" s="256" t="s">
        <v>459</v>
      </c>
      <c r="B697" s="122">
        <v>2</v>
      </c>
      <c r="C697" s="174"/>
      <c r="D697" s="121"/>
      <c r="E697" s="124"/>
      <c r="F697" s="123"/>
      <c r="G697" s="114"/>
    </row>
    <row r="698" spans="1:7" s="258" customFormat="1" ht="21" x14ac:dyDescent="0.4">
      <c r="A698" s="256" t="s">
        <v>421</v>
      </c>
      <c r="B698" s="122">
        <v>2</v>
      </c>
      <c r="C698" s="174"/>
      <c r="D698" s="305"/>
      <c r="E698" s="124"/>
      <c r="F698" s="123"/>
      <c r="G698" s="114"/>
    </row>
    <row r="699" spans="1:7" s="258" customFormat="1" ht="22.5" x14ac:dyDescent="0.45">
      <c r="A699" s="125" t="s">
        <v>423</v>
      </c>
      <c r="B699" s="122">
        <v>2</v>
      </c>
      <c r="C699" s="122"/>
      <c r="D699" s="411">
        <v>1</v>
      </c>
      <c r="E699" s="308"/>
      <c r="F699" s="123"/>
      <c r="G699" s="114"/>
    </row>
    <row r="700" spans="1:7" s="80" customFormat="1" ht="22.5" x14ac:dyDescent="0.45">
      <c r="A700" s="150" t="s">
        <v>428</v>
      </c>
      <c r="B700" s="189"/>
      <c r="C700" s="190"/>
      <c r="D700" s="394">
        <f>SUM(B680:C699)</f>
        <v>30</v>
      </c>
      <c r="E700" s="108"/>
      <c r="F700" s="114"/>
      <c r="G700" s="129"/>
    </row>
    <row r="701" spans="1:7" ht="22.5" x14ac:dyDescent="0.45">
      <c r="A701" s="150" t="s">
        <v>429</v>
      </c>
      <c r="B701" s="189"/>
      <c r="C701" s="190"/>
      <c r="D701" s="154">
        <f>D700/(COUNT(B680:C699)*2)</f>
        <v>0.9375</v>
      </c>
      <c r="E701" s="258"/>
      <c r="F701" s="268"/>
      <c r="G701" s="114"/>
    </row>
    <row r="702" spans="1:7" ht="21" x14ac:dyDescent="0.4">
      <c r="A702" s="248"/>
      <c r="B702" s="329"/>
      <c r="C702" s="329"/>
      <c r="D702" s="80"/>
      <c r="E702" s="80"/>
      <c r="F702" s="330"/>
      <c r="G702" s="274"/>
    </row>
    <row r="703" spans="1:7" ht="21" customHeight="1" x14ac:dyDescent="0.4">
      <c r="A703" s="503" t="s">
        <v>460</v>
      </c>
      <c r="B703" s="503"/>
      <c r="C703" s="503"/>
      <c r="D703" s="503"/>
      <c r="E703" s="503"/>
      <c r="F703" s="503"/>
      <c r="G703" s="274"/>
    </row>
    <row r="704" spans="1:7" ht="21" customHeight="1" x14ac:dyDescent="0.4">
      <c r="A704" s="251">
        <f>B11</f>
        <v>43518</v>
      </c>
      <c r="B704" s="114"/>
      <c r="C704" s="135"/>
      <c r="D704" s="273"/>
      <c r="E704" s="273"/>
      <c r="F704" s="273"/>
      <c r="G704" s="274"/>
    </row>
    <row r="705" spans="1:7" ht="21" x14ac:dyDescent="0.4">
      <c r="A705" s="474" t="s">
        <v>28</v>
      </c>
      <c r="B705" s="488" t="s">
        <v>29</v>
      </c>
      <c r="C705" s="488"/>
      <c r="D705" s="449" t="s">
        <v>42</v>
      </c>
      <c r="E705" s="450" t="s">
        <v>266</v>
      </c>
      <c r="F705" s="450" t="s">
        <v>302</v>
      </c>
      <c r="G705" s="274"/>
    </row>
    <row r="706" spans="1:7" ht="21" x14ac:dyDescent="0.4">
      <c r="A706" s="475"/>
      <c r="B706" s="383" t="s">
        <v>32</v>
      </c>
      <c r="C706" s="383" t="s">
        <v>31</v>
      </c>
      <c r="D706" s="449"/>
      <c r="E706" s="450"/>
      <c r="F706" s="450"/>
      <c r="G706" s="274"/>
    </row>
    <row r="707" spans="1:7" s="80" customFormat="1" ht="22.5" x14ac:dyDescent="0.4">
      <c r="A707" s="360"/>
      <c r="B707" s="361"/>
      <c r="C707" s="361"/>
      <c r="D707" s="361"/>
      <c r="E707" s="362"/>
      <c r="F707" s="362"/>
      <c r="G707" s="129"/>
    </row>
    <row r="708" spans="1:7" ht="24.75" x14ac:dyDescent="0.4">
      <c r="A708" s="451" t="s">
        <v>306</v>
      </c>
      <c r="B708" s="452"/>
      <c r="C708" s="452"/>
      <c r="D708" s="452"/>
      <c r="E708" s="452"/>
      <c r="F708" s="453"/>
      <c r="G708" s="274"/>
    </row>
    <row r="709" spans="1:7" ht="21" x14ac:dyDescent="0.4">
      <c r="A709" s="160" t="s">
        <v>220</v>
      </c>
      <c r="B709" s="275">
        <v>2</v>
      </c>
      <c r="C709" s="275"/>
      <c r="D709" s="269"/>
      <c r="E709" s="269"/>
      <c r="F709" s="200" t="s">
        <v>298</v>
      </c>
      <c r="G709" s="274"/>
    </row>
    <row r="710" spans="1:7" ht="21" x14ac:dyDescent="0.4">
      <c r="A710" s="160" t="s">
        <v>317</v>
      </c>
      <c r="B710" s="275">
        <v>2</v>
      </c>
      <c r="C710" s="275"/>
      <c r="D710" s="200"/>
      <c r="E710" s="269"/>
      <c r="F710" s="200"/>
      <c r="G710" s="274"/>
    </row>
    <row r="711" spans="1:7" ht="21" x14ac:dyDescent="0.4">
      <c r="A711" s="401" t="s">
        <v>273</v>
      </c>
      <c r="B711" s="275">
        <v>2</v>
      </c>
      <c r="C711" s="231" t="str">
        <f>IF(B711=0, -5, "0")</f>
        <v>0</v>
      </c>
      <c r="D711" s="265"/>
      <c r="E711" s="269"/>
      <c r="F711" s="200"/>
      <c r="G711" s="274"/>
    </row>
    <row r="712" spans="1:7" ht="21" x14ac:dyDescent="0.4">
      <c r="A712" s="160" t="s">
        <v>297</v>
      </c>
      <c r="B712" s="275">
        <v>2</v>
      </c>
      <c r="C712" s="275"/>
      <c r="D712" s="265"/>
      <c r="E712" s="269"/>
      <c r="F712" s="200"/>
      <c r="G712" s="274"/>
    </row>
    <row r="713" spans="1:7" ht="22.5" x14ac:dyDescent="0.4">
      <c r="A713" s="272" t="s">
        <v>322</v>
      </c>
      <c r="B713" s="275">
        <v>2</v>
      </c>
      <c r="C713" s="275"/>
      <c r="D713" s="286"/>
      <c r="E713" s="286"/>
      <c r="F713" s="200"/>
      <c r="G713" s="274"/>
    </row>
    <row r="714" spans="1:7" ht="21" x14ac:dyDescent="0.4">
      <c r="A714" s="130" t="s">
        <v>34</v>
      </c>
      <c r="B714" s="472"/>
      <c r="C714" s="473"/>
      <c r="D714" s="247">
        <f>SUM(B709:C713)</f>
        <v>10</v>
      </c>
      <c r="E714" s="225"/>
      <c r="F714" s="173"/>
      <c r="G714" s="114"/>
    </row>
    <row r="715" spans="1:7" ht="21" x14ac:dyDescent="0.4">
      <c r="A715" s="130" t="s">
        <v>33</v>
      </c>
      <c r="B715" s="472"/>
      <c r="C715" s="473"/>
      <c r="D715" s="397">
        <f>D714/(COUNT(B709:C713)*2)</f>
        <v>1</v>
      </c>
      <c r="E715" s="225"/>
      <c r="F715" s="173"/>
      <c r="G715" s="114"/>
    </row>
    <row r="716" spans="1:7" s="80" customFormat="1" ht="21" x14ac:dyDescent="0.4">
      <c r="A716" s="306"/>
      <c r="B716" s="375"/>
      <c r="C716" s="375"/>
      <c r="D716" s="250"/>
      <c r="E716" s="395"/>
      <c r="F716" s="396"/>
      <c r="G716" s="129"/>
    </row>
    <row r="717" spans="1:7" ht="24.75" x14ac:dyDescent="0.4">
      <c r="A717" s="451" t="s">
        <v>307</v>
      </c>
      <c r="B717" s="452"/>
      <c r="C717" s="452"/>
      <c r="D717" s="452"/>
      <c r="E717" s="452"/>
      <c r="F717" s="453"/>
      <c r="G717" s="114"/>
    </row>
    <row r="718" spans="1:7" ht="21" x14ac:dyDescent="0.4">
      <c r="A718" s="276" t="s">
        <v>3</v>
      </c>
      <c r="B718" s="275">
        <v>2</v>
      </c>
      <c r="C718" s="275"/>
      <c r="D718" s="265"/>
      <c r="E718" s="124"/>
      <c r="F718" s="200"/>
    </row>
    <row r="719" spans="1:7" ht="21" x14ac:dyDescent="0.4">
      <c r="A719" s="276" t="s">
        <v>27</v>
      </c>
      <c r="B719" s="275">
        <v>2</v>
      </c>
      <c r="C719" s="275"/>
      <c r="D719" s="265"/>
      <c r="E719" s="127"/>
      <c r="F719" s="200"/>
    </row>
    <row r="720" spans="1:7" ht="21" x14ac:dyDescent="0.4">
      <c r="A720" s="253" t="s">
        <v>423</v>
      </c>
      <c r="B720" s="122" t="str">
        <f>IF(D720=1, 2, IF(AND(D720&lt;1,D720&gt;0), 1, IF(D720=0,"0","NA")))</f>
        <v>NA</v>
      </c>
      <c r="C720" s="126"/>
      <c r="D720" s="411" t="str">
        <f>IFERROR(E720/F720,"N.A")</f>
        <v>N.A</v>
      </c>
      <c r="E720" s="265"/>
      <c r="F720" s="200"/>
    </row>
    <row r="721" spans="1:7" s="258" customFormat="1" ht="21" x14ac:dyDescent="0.3">
      <c r="A721" s="130" t="s">
        <v>34</v>
      </c>
      <c r="B721" s="130"/>
      <c r="C721" s="148"/>
      <c r="D721" s="359">
        <f>SUM(B718:C720)</f>
        <v>4</v>
      </c>
      <c r="E721" s="2"/>
      <c r="F721" s="96"/>
      <c r="G721" s="94"/>
    </row>
    <row r="722" spans="1:7" s="258" customFormat="1" ht="21" x14ac:dyDescent="0.4">
      <c r="A722" s="130" t="s">
        <v>33</v>
      </c>
      <c r="B722" s="131"/>
      <c r="C722" s="132"/>
      <c r="D722" s="333">
        <f>D721/(COUNT(B718:C720)*2)</f>
        <v>1</v>
      </c>
      <c r="E722" s="2"/>
      <c r="F722" s="96"/>
      <c r="G722" s="114"/>
    </row>
    <row r="723" spans="1:7" s="336" customFormat="1" ht="21" x14ac:dyDescent="0.4">
      <c r="A723" s="125"/>
      <c r="B723" s="332"/>
      <c r="C723" s="332"/>
      <c r="D723" s="323"/>
      <c r="E723" s="80"/>
      <c r="F723" s="330"/>
      <c r="G723" s="129"/>
    </row>
    <row r="724" spans="1:7" s="258" customFormat="1" ht="22.5" x14ac:dyDescent="0.45">
      <c r="A724" s="150" t="s">
        <v>430</v>
      </c>
      <c r="B724" s="189"/>
      <c r="C724" s="190"/>
      <c r="D724" s="313">
        <f>SUM(D721,D714)</f>
        <v>14</v>
      </c>
      <c r="E724" s="260"/>
      <c r="F724" s="330"/>
      <c r="G724" s="114"/>
    </row>
    <row r="725" spans="1:7" s="258" customFormat="1" ht="22.5" x14ac:dyDescent="0.45">
      <c r="A725" s="150" t="s">
        <v>431</v>
      </c>
      <c r="B725" s="189"/>
      <c r="C725" s="190"/>
      <c r="D725" s="154">
        <f>D724/(COUNT(B718:C720,B709:C713)*2)</f>
        <v>1</v>
      </c>
      <c r="E725" s="108"/>
      <c r="F725" s="114"/>
      <c r="G725" s="267"/>
    </row>
    <row r="726" spans="1:7" x14ac:dyDescent="0.3">
      <c r="A726" s="258"/>
      <c r="B726" s="258"/>
      <c r="C726" s="258"/>
      <c r="D726" s="258"/>
      <c r="E726" s="258"/>
      <c r="F726" s="268"/>
    </row>
    <row r="727" spans="1:7" s="259" customFormat="1" ht="22.5" x14ac:dyDescent="0.45">
      <c r="A727" s="376" t="s">
        <v>423</v>
      </c>
      <c r="B727" s="264"/>
      <c r="C727" s="264"/>
      <c r="D727" s="413">
        <f>AVERAGE(D720,D699,D667,D604,D564,D524,D470,D423,D365,D298,D243,D184,D129,D43)</f>
        <v>0.90366666666666662</v>
      </c>
      <c r="E727" s="101"/>
      <c r="F727" s="102"/>
      <c r="G727" s="93"/>
    </row>
    <row r="728" spans="1:7" ht="22.5" x14ac:dyDescent="0.3">
      <c r="A728" s="261" t="s">
        <v>424</v>
      </c>
      <c r="B728" s="262"/>
      <c r="C728" s="263"/>
      <c r="D728" s="26">
        <f>SUM(D724,D700,D671,D608,D568,D525,D474,D427,D369,D302,D247,D185,D130,D47)</f>
        <v>572</v>
      </c>
      <c r="E728" s="259"/>
      <c r="F728" s="259"/>
    </row>
    <row r="729" spans="1:7" ht="22.5" x14ac:dyDescent="0.3">
      <c r="A729" s="261" t="s">
        <v>276</v>
      </c>
      <c r="B729" s="262"/>
      <c r="C729" s="263"/>
      <c r="D729" s="27">
        <f>D728/(COUNT(B718:C720,B709:C713,B680:C699,B653:C667,B642:C648,B630:C637,B617:C625,B591:C604,B578:C586,B557:C564,B545:C554,B535:C540,B518:C524,B505:C515,B491:C502,B483:C488,B464:C470,B448:C461,B436:C443,B416:C423,B393:C413,B378:C388,B358:C365,B347:C355,B323:C342,B311:C318,B291:C298,B268:C288,B256:C263,B236:C243,B206:C225,B194:C201,B177:C184,B166:C174,B147:C163,B139:C144,B122:C129,B113:C119,B105:C110,B85:C102,B66:C82,B56:C63,B39:C43,B30:C37,B21:C25,B230:C234)*2)</f>
        <v>0.8666666666666667</v>
      </c>
      <c r="E729" s="259"/>
      <c r="F729" s="259"/>
    </row>
  </sheetData>
  <sheetProtection algorithmName="SHA-512" hashValue="WVsteywox/FDQu/4BQz/WxCVQoJlbEdiYHgo1FJyGLpEBp5vwnrM/wQLVWjfa6whY3K2GzEgPRQV40g19E5s3g==" saltValue="urdO3NE/Qm6vaKhdTTzsxg==" spinCount="100000" sheet="1" objects="1" scenarios="1" formatCells="0" formatColumns="0" formatRows="0"/>
  <mergeCells count="156">
    <mergeCell ref="A572:F572"/>
    <mergeCell ref="A611:F611"/>
    <mergeCell ref="A463:F463"/>
    <mergeCell ref="A574:A575"/>
    <mergeCell ref="B574:C574"/>
    <mergeCell ref="D574:D575"/>
    <mergeCell ref="E574:E575"/>
    <mergeCell ref="F574:F575"/>
    <mergeCell ref="F531:F532"/>
    <mergeCell ref="A605:C605"/>
    <mergeCell ref="A606:C606"/>
    <mergeCell ref="A543:F543"/>
    <mergeCell ref="A555:G555"/>
    <mergeCell ref="A571:F571"/>
    <mergeCell ref="A235:D235"/>
    <mergeCell ref="A252:A253"/>
    <mergeCell ref="B252:C252"/>
    <mergeCell ref="D252:D253"/>
    <mergeCell ref="E252:E253"/>
    <mergeCell ref="F252:F253"/>
    <mergeCell ref="A290:F290"/>
    <mergeCell ref="A307:A308"/>
    <mergeCell ref="A52:A53"/>
    <mergeCell ref="B52:C52"/>
    <mergeCell ref="D52:D53"/>
    <mergeCell ref="E52:E53"/>
    <mergeCell ref="F52:F53"/>
    <mergeCell ref="A65:F65"/>
    <mergeCell ref="A84:F84"/>
    <mergeCell ref="A104:F104"/>
    <mergeCell ref="A133:F134"/>
    <mergeCell ref="A165:F165"/>
    <mergeCell ref="A112:F112"/>
    <mergeCell ref="A176:F176"/>
    <mergeCell ref="A121:F121"/>
    <mergeCell ref="A202:C202"/>
    <mergeCell ref="A138:F138"/>
    <mergeCell ref="A249:F249"/>
    <mergeCell ref="B11:F11"/>
    <mergeCell ref="D1:G1"/>
    <mergeCell ref="A7:F7"/>
    <mergeCell ref="A8:F8"/>
    <mergeCell ref="B9:F9"/>
    <mergeCell ref="B10:F10"/>
    <mergeCell ref="B12:F12"/>
    <mergeCell ref="D13:G13"/>
    <mergeCell ref="A17:A18"/>
    <mergeCell ref="B17:C17"/>
    <mergeCell ref="D17:D18"/>
    <mergeCell ref="E17:E18"/>
    <mergeCell ref="F17:F18"/>
    <mergeCell ref="F307:F308"/>
    <mergeCell ref="A541:C541"/>
    <mergeCell ref="A542:C542"/>
    <mergeCell ref="A414:G414"/>
    <mergeCell ref="A516:G516"/>
    <mergeCell ref="B517:F517"/>
    <mergeCell ref="D531:D532"/>
    <mergeCell ref="E531:E532"/>
    <mergeCell ref="A357:F357"/>
    <mergeCell ref="A374:A375"/>
    <mergeCell ref="B374:C374"/>
    <mergeCell ref="D374:D375"/>
    <mergeCell ref="E374:E375"/>
    <mergeCell ref="F374:F375"/>
    <mergeCell ref="C534:F534"/>
    <mergeCell ref="A415:F415"/>
    <mergeCell ref="A432:A433"/>
    <mergeCell ref="B432:C432"/>
    <mergeCell ref="D432:D433"/>
    <mergeCell ref="E432:E433"/>
    <mergeCell ref="F432:F433"/>
    <mergeCell ref="A477:F477"/>
    <mergeCell ref="A529:F529"/>
    <mergeCell ref="B705:C705"/>
    <mergeCell ref="D705:D706"/>
    <mergeCell ref="E705:E706"/>
    <mergeCell ref="F705:F706"/>
    <mergeCell ref="A677:A678"/>
    <mergeCell ref="B677:C677"/>
    <mergeCell ref="D677:D678"/>
    <mergeCell ref="E677:E678"/>
    <mergeCell ref="A638:C638"/>
    <mergeCell ref="A649:C649"/>
    <mergeCell ref="A660:F660"/>
    <mergeCell ref="A703:F703"/>
    <mergeCell ref="A244:C244"/>
    <mergeCell ref="A226:C226"/>
    <mergeCell ref="A146:F146"/>
    <mergeCell ref="B185:C185"/>
    <mergeCell ref="A651:G651"/>
    <mergeCell ref="A479:A480"/>
    <mergeCell ref="B479:C479"/>
    <mergeCell ref="D479:D480"/>
    <mergeCell ref="E479:E480"/>
    <mergeCell ref="F479:F480"/>
    <mergeCell ref="A504:F504"/>
    <mergeCell ref="A531:A532"/>
    <mergeCell ref="B531:C531"/>
    <mergeCell ref="C628:F628"/>
    <mergeCell ref="E626:F627"/>
    <mergeCell ref="C641:F641"/>
    <mergeCell ref="A577:F577"/>
    <mergeCell ref="A590:F590"/>
    <mergeCell ref="F613:F614"/>
    <mergeCell ref="A587:C587"/>
    <mergeCell ref="A588:C588"/>
    <mergeCell ref="B307:C307"/>
    <mergeCell ref="D307:D308"/>
    <mergeCell ref="E307:E308"/>
    <mergeCell ref="A717:F717"/>
    <mergeCell ref="A565:C565"/>
    <mergeCell ref="A566:C566"/>
    <mergeCell ref="A626:C626"/>
    <mergeCell ref="A627:C627"/>
    <mergeCell ref="A609:C609"/>
    <mergeCell ref="C556:F556"/>
    <mergeCell ref="A356:G356"/>
    <mergeCell ref="A264:C264"/>
    <mergeCell ref="C616:F616"/>
    <mergeCell ref="B613:C613"/>
    <mergeCell ref="D613:D614"/>
    <mergeCell ref="A708:F708"/>
    <mergeCell ref="F677:F678"/>
    <mergeCell ref="A613:A614"/>
    <mergeCell ref="E613:E614"/>
    <mergeCell ref="A675:F675"/>
    <mergeCell ref="A490:F490"/>
    <mergeCell ref="A289:F289"/>
    <mergeCell ref="A482:F482"/>
    <mergeCell ref="B714:C714"/>
    <mergeCell ref="B715:C715"/>
    <mergeCell ref="B652:F652"/>
    <mergeCell ref="A705:A706"/>
    <mergeCell ref="A64:G64"/>
    <mergeCell ref="A49:G49"/>
    <mergeCell ref="A120:F120"/>
    <mergeCell ref="A132:F132"/>
    <mergeCell ref="A164:F164"/>
    <mergeCell ref="A175:F175"/>
    <mergeCell ref="A187:F187"/>
    <mergeCell ref="A228:F228"/>
    <mergeCell ref="A204:F204"/>
    <mergeCell ref="A83:G83"/>
    <mergeCell ref="A103:F103"/>
    <mergeCell ref="A111:F111"/>
    <mergeCell ref="A190:A191"/>
    <mergeCell ref="B190:C190"/>
    <mergeCell ref="D190:D191"/>
    <mergeCell ref="E190:E191"/>
    <mergeCell ref="F190:F191"/>
    <mergeCell ref="A135:A136"/>
    <mergeCell ref="B135:C135"/>
    <mergeCell ref="D135:D136"/>
    <mergeCell ref="E135:E136"/>
    <mergeCell ref="F135:F136"/>
  </mergeCells>
  <dataValidations count="4">
    <dataValidation type="list" allowBlank="1" showInputMessage="1" showErrorMessage="1" sqref="B650 B245 B668:B669 B714:B716 B203 B639 B471:B472 B444:B445 B389:B390 B366:B367 B424:B425 B343:B344 B130:B131 B44:B45 B265 B26:B27 B227 B319:B320 B721:B723 B299:B300 B185:B186 B702">
      <formula1>Cotation</formula1>
    </dataValidation>
    <dataValidation type="list" showInputMessage="1" showErrorMessage="1" errorTitle="Erreur de saisie" error="MH/Quali-Consult: Merci d'indiquer la note; 0, 1 ou 2. Si le paramètre n'est pas applicable ou non audité vous insérerez NA" sqref="B166:B174 B21:B25 B194:B201 B206:B225 B113:B119 B147:B163 B393:B413 B358:B365 B56:B63 B323:B342 B39:B42 B545:B554 B617:B625 B557:B564 B505:B515 B630:B637 B122:B128 B680:B699 B578:B586 B85:B102 B311:B318 B378:B388 B464:B470 B518:B524 B416:B423 B491:B503 B291:B298 B591:B604 B661:B667 B436:B443 B66:B82 B256:B263 B347:B355 B177:B184 B535:B540 B653:B659 B268:B288 B230:B234 B709:B713 B105:B110 B139:B145 B236:B243 B448:B462 B527:B528 B483:B489 B642:B648 B30:B37 B718:B720">
      <formula1>$C$1:$C$4</formula1>
    </dataValidation>
    <dataValidation type="list" allowBlank="1" showInputMessage="1" showErrorMessage="1" sqref="F30:F37 F105:F110 F291:F297 F268:F288 F393:F413 F464:F469 F535:F540 F591:F603 F483:F488 F491:F502 F617:F625 F630:F637 F448:F462 F578:F586 F66:F82 F358:F364 F21:F25 F323:F342 F85:F102 F113:F119 F718:F719 F230:F242 F206:F225 F416:F422 F39:F42 F661:F666 F256:F263 F56:F63 F436:F443 F557:F563 F194:F201 F676:F698 F378:F388 F311:F318 F653:F659 F642:F648 F544:F554 F347:F355 F574:F576 F650 F613:F615 F705:F707 F505:F515 F177:F183 F139:F144 F147:F163 F166:F174 F518:F523 F709:F716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1" orientation="portrait" r:id="rId1"/>
  <rowBreaks count="4" manualBreakCount="4">
    <brk id="371" max="6" man="1"/>
    <brk id="539" max="6" man="1"/>
    <brk id="609" max="6" man="1"/>
    <brk id="701"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0" zoomScale="80" zoomScaleNormal="90" zoomScaleSheetLayoutView="80" workbookViewId="0">
      <selection activeCell="F27" sqref="F2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49"/>
      <c r="E1" s="549"/>
      <c r="F1" s="549"/>
      <c r="G1" s="549"/>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50" t="s">
        <v>46</v>
      </c>
      <c r="B6" s="550"/>
      <c r="C6" s="550"/>
      <c r="D6" s="550"/>
      <c r="E6" s="550"/>
      <c r="F6" s="550"/>
      <c r="G6" s="92"/>
    </row>
    <row r="7" spans="1:7" s="2" customFormat="1" ht="21.75" customHeight="1" x14ac:dyDescent="0.45">
      <c r="A7" s="551" t="str">
        <f>'Page de garde'!D18</f>
        <v>UHD Béni Khalled</v>
      </c>
      <c r="B7" s="551"/>
      <c r="C7" s="551"/>
      <c r="D7" s="551"/>
      <c r="E7" s="551"/>
      <c r="F7" s="551"/>
      <c r="G7" s="92"/>
    </row>
    <row r="8" spans="1:7" s="2" customFormat="1" ht="24" x14ac:dyDescent="0.45">
      <c r="A8" s="4" t="s">
        <v>39</v>
      </c>
      <c r="B8" s="552" t="str">
        <f>'A1 Exploitation'!B9:F9</f>
        <v>Mme Meriam CHOUCHENE</v>
      </c>
      <c r="C8" s="552"/>
      <c r="D8" s="552"/>
      <c r="E8" s="552"/>
      <c r="F8" s="552"/>
      <c r="G8" s="92"/>
    </row>
    <row r="9" spans="1:7" s="2" customFormat="1" ht="24" x14ac:dyDescent="0.45">
      <c r="A9" s="5" t="s">
        <v>41</v>
      </c>
      <c r="B9" s="553" t="str">
        <f>'A1 Exploitation'!B10:F10</f>
        <v>Directeur magasin &amp; chefs rayons</v>
      </c>
      <c r="C9" s="553"/>
      <c r="D9" s="553"/>
      <c r="E9" s="553"/>
      <c r="F9" s="553"/>
      <c r="G9" s="92"/>
    </row>
    <row r="10" spans="1:7" s="2" customFormat="1" ht="24" x14ac:dyDescent="0.45">
      <c r="A10" s="4" t="s">
        <v>40</v>
      </c>
      <c r="B10" s="548">
        <f>'A1 Exploitation'!B11:F11</f>
        <v>43518</v>
      </c>
      <c r="C10" s="548"/>
      <c r="D10" s="548"/>
      <c r="E10" s="548"/>
      <c r="F10" s="548"/>
      <c r="G10" s="92"/>
    </row>
    <row r="11" spans="1:7" s="2" customFormat="1" ht="24" x14ac:dyDescent="0.45">
      <c r="A11" s="4" t="s">
        <v>250</v>
      </c>
      <c r="B11" s="545">
        <f>D199</f>
        <v>0.92924528301886788</v>
      </c>
      <c r="C11" s="545"/>
      <c r="D11" s="545"/>
      <c r="E11" s="545"/>
      <c r="F11" s="545"/>
      <c r="G11" s="92"/>
    </row>
    <row r="12" spans="1:7" s="2" customFormat="1" ht="22.5" x14ac:dyDescent="0.45">
      <c r="A12" s="1"/>
      <c r="D12" s="513"/>
      <c r="E12" s="513"/>
      <c r="F12" s="513"/>
      <c r="G12" s="513"/>
    </row>
    <row r="13" spans="1:7" s="2" customFormat="1" ht="11.25" customHeight="1" x14ac:dyDescent="0.3">
      <c r="A13" s="546" t="s">
        <v>28</v>
      </c>
      <c r="B13" s="547" t="s">
        <v>29</v>
      </c>
      <c r="C13" s="547"/>
      <c r="D13" s="547" t="s">
        <v>42</v>
      </c>
      <c r="E13" s="547" t="s">
        <v>160</v>
      </c>
      <c r="F13" s="547" t="s">
        <v>161</v>
      </c>
      <c r="G13" s="80"/>
    </row>
    <row r="14" spans="1:7" s="2" customFormat="1" ht="12.75" customHeight="1" x14ac:dyDescent="0.3">
      <c r="A14" s="546"/>
      <c r="B14" s="22" t="s">
        <v>32</v>
      </c>
      <c r="C14" s="22" t="s">
        <v>31</v>
      </c>
      <c r="D14" s="547"/>
      <c r="E14" s="547"/>
      <c r="F14" s="547"/>
      <c r="G14" s="94"/>
    </row>
    <row r="15" spans="1:7" x14ac:dyDescent="0.3">
      <c r="A15" s="536"/>
      <c r="B15" s="537"/>
      <c r="C15" s="537"/>
      <c r="D15" s="537"/>
      <c r="E15" s="537"/>
      <c r="F15" s="537"/>
    </row>
    <row r="16" spans="1:7" ht="19.5" x14ac:dyDescent="0.4">
      <c r="A16" s="540" t="s">
        <v>0</v>
      </c>
      <c r="B16" s="541"/>
      <c r="C16" s="541"/>
      <c r="D16" s="541"/>
      <c r="E16" s="541"/>
      <c r="F16" s="541"/>
      <c r="G16" s="93" t="s">
        <v>298</v>
      </c>
    </row>
    <row r="17" spans="1:7" x14ac:dyDescent="0.3">
      <c r="A17" s="7" t="s">
        <v>225</v>
      </c>
      <c r="B17" s="62">
        <v>2</v>
      </c>
      <c r="C17" s="62"/>
      <c r="D17" s="63"/>
      <c r="E17" s="62"/>
      <c r="F17" s="62"/>
      <c r="G17" s="93" t="s">
        <v>299</v>
      </c>
    </row>
    <row r="18" spans="1:7" x14ac:dyDescent="0.3">
      <c r="A18" s="8" t="s">
        <v>67</v>
      </c>
      <c r="B18" s="265">
        <v>2</v>
      </c>
      <c r="C18" s="62"/>
      <c r="D18" s="63"/>
      <c r="E18" s="62"/>
      <c r="F18" s="62"/>
    </row>
    <row r="19" spans="1:7" x14ac:dyDescent="0.3">
      <c r="A19" s="7" t="s">
        <v>68</v>
      </c>
      <c r="B19" s="265">
        <v>2</v>
      </c>
      <c r="C19" s="62"/>
      <c r="D19" s="63"/>
      <c r="E19" s="63"/>
      <c r="F19" s="62"/>
    </row>
    <row r="20" spans="1:7" ht="33" x14ac:dyDescent="0.3">
      <c r="A20" s="7" t="s">
        <v>129</v>
      </c>
      <c r="B20" s="265">
        <v>1</v>
      </c>
      <c r="C20" s="62"/>
      <c r="D20" s="63" t="s">
        <v>520</v>
      </c>
      <c r="E20" s="62" t="s">
        <v>521</v>
      </c>
      <c r="F20" s="62"/>
    </row>
    <row r="21" spans="1:7" x14ac:dyDescent="0.3">
      <c r="A21" s="30" t="s">
        <v>461</v>
      </c>
      <c r="B21" s="265">
        <v>2</v>
      </c>
      <c r="C21" s="62"/>
      <c r="D21" s="65"/>
      <c r="E21" s="62"/>
      <c r="F21" s="62"/>
    </row>
    <row r="22" spans="1:7" x14ac:dyDescent="0.3">
      <c r="A22" s="542" t="s">
        <v>34</v>
      </c>
      <c r="B22" s="538"/>
      <c r="C22" s="539"/>
      <c r="D22" s="99">
        <f>SUM(B17:C21)</f>
        <v>9</v>
      </c>
    </row>
    <row r="23" spans="1:7" x14ac:dyDescent="0.3">
      <c r="A23" s="529" t="s">
        <v>251</v>
      </c>
      <c r="B23" s="530"/>
      <c r="C23" s="531"/>
      <c r="D23" s="21">
        <f>D22/(COUNT(B17:C21)*2)</f>
        <v>0.9</v>
      </c>
    </row>
    <row r="24" spans="1:7" s="10" customFormat="1" x14ac:dyDescent="0.3">
      <c r="A24" s="14"/>
      <c r="B24" s="15"/>
      <c r="C24" s="15"/>
      <c r="D24" s="16"/>
      <c r="G24" s="93"/>
    </row>
    <row r="25" spans="1:7" ht="19.5" x14ac:dyDescent="0.4">
      <c r="A25" s="534" t="s">
        <v>4</v>
      </c>
      <c r="B25" s="535"/>
      <c r="C25" s="535"/>
      <c r="D25" s="535"/>
      <c r="E25" s="535"/>
      <c r="F25" s="535"/>
    </row>
    <row r="26" spans="1:7" ht="18" x14ac:dyDescent="0.35">
      <c r="A26" s="28" t="s">
        <v>84</v>
      </c>
      <c r="B26" s="62">
        <v>2</v>
      </c>
      <c r="C26" s="88" t="str">
        <f>IF(B26=0, -5, "0")</f>
        <v>0</v>
      </c>
      <c r="D26" s="63"/>
      <c r="E26" s="63"/>
      <c r="F26" s="62" t="s">
        <v>298</v>
      </c>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29" t="s">
        <v>34</v>
      </c>
      <c r="B33" s="530"/>
      <c r="C33" s="531"/>
      <c r="D33" s="97">
        <f>SUM(B26:C32)</f>
        <v>14</v>
      </c>
    </row>
    <row r="34" spans="1:7" x14ac:dyDescent="0.3">
      <c r="A34" s="529" t="s">
        <v>251</v>
      </c>
      <c r="B34" s="530"/>
      <c r="C34" s="531"/>
      <c r="D34" s="21">
        <f>D33/(COUNT(B26:C32)*2)</f>
        <v>1</v>
      </c>
    </row>
    <row r="35" spans="1:7" s="10" customFormat="1" x14ac:dyDescent="0.3">
      <c r="A35" s="14"/>
      <c r="B35" s="15"/>
      <c r="C35" s="15"/>
      <c r="D35" s="16"/>
      <c r="G35" s="93"/>
    </row>
    <row r="36" spans="1:7" s="10" customFormat="1" ht="19.5" x14ac:dyDescent="0.4">
      <c r="A36" s="534" t="s">
        <v>180</v>
      </c>
      <c r="B36" s="535"/>
      <c r="C36" s="535"/>
      <c r="D36" s="535"/>
      <c r="E36" s="535"/>
      <c r="F36" s="535"/>
      <c r="G36" s="93"/>
    </row>
    <row r="37" spans="1:7" s="10" customFormat="1" ht="18" x14ac:dyDescent="0.35">
      <c r="A37" s="28" t="s">
        <v>84</v>
      </c>
      <c r="B37" s="62">
        <v>2</v>
      </c>
      <c r="C37" s="88" t="str">
        <f>IF(B37=0, -5, "0")</f>
        <v>0</v>
      </c>
      <c r="D37" s="63"/>
      <c r="E37" s="62"/>
      <c r="F37" s="62" t="s">
        <v>298</v>
      </c>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29" t="s">
        <v>34</v>
      </c>
      <c r="B42" s="530"/>
      <c r="C42" s="531"/>
      <c r="D42" s="97">
        <f>SUM(B37:C41)</f>
        <v>10</v>
      </c>
      <c r="E42" s="3"/>
      <c r="F42" s="3"/>
      <c r="G42" s="93"/>
    </row>
    <row r="43" spans="1:7" s="10" customFormat="1" x14ac:dyDescent="0.3">
      <c r="A43" s="529" t="s">
        <v>251</v>
      </c>
      <c r="B43" s="530"/>
      <c r="C43" s="531"/>
      <c r="D43" s="21">
        <f>D42/(COUNT(B37:C41)*2)</f>
        <v>1</v>
      </c>
      <c r="E43" s="3"/>
      <c r="F43" s="3"/>
      <c r="G43" s="93"/>
    </row>
    <row r="44" spans="1:7" s="10" customFormat="1" x14ac:dyDescent="0.3">
      <c r="A44" s="33"/>
      <c r="B44" s="34"/>
      <c r="C44" s="34"/>
      <c r="D44" s="35"/>
      <c r="G44" s="93"/>
    </row>
    <row r="45" spans="1:7" ht="19.5" x14ac:dyDescent="0.4">
      <c r="A45" s="543" t="s">
        <v>19</v>
      </c>
      <c r="B45" s="544"/>
      <c r="C45" s="544"/>
      <c r="D45" s="544"/>
      <c r="E45" s="544"/>
      <c r="F45" s="544"/>
    </row>
    <row r="46" spans="1:7" ht="49.5" x14ac:dyDescent="0.3">
      <c r="A46" s="7" t="s">
        <v>226</v>
      </c>
      <c r="B46" s="62">
        <v>0</v>
      </c>
      <c r="C46" s="62"/>
      <c r="D46" s="63" t="s">
        <v>524</v>
      </c>
      <c r="E46" s="63" t="s">
        <v>525</v>
      </c>
      <c r="F46" s="62" t="s">
        <v>298</v>
      </c>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2</v>
      </c>
      <c r="C50" s="62"/>
      <c r="D50" s="105"/>
      <c r="E50" s="62"/>
      <c r="F50" s="62"/>
    </row>
    <row r="51" spans="1:7" ht="18" x14ac:dyDescent="0.35">
      <c r="A51" s="28" t="s">
        <v>252</v>
      </c>
      <c r="B51" s="265" t="s">
        <v>30</v>
      </c>
      <c r="C51" s="88" t="str">
        <f>IF(B51=0, -5, "0")</f>
        <v>0</v>
      </c>
      <c r="D51" s="66"/>
      <c r="E51" s="62"/>
      <c r="F51" s="62"/>
    </row>
    <row r="52" spans="1:7" x14ac:dyDescent="0.3">
      <c r="A52" s="529" t="s">
        <v>34</v>
      </c>
      <c r="B52" s="530"/>
      <c r="C52" s="531"/>
      <c r="D52" s="97">
        <f>SUM(B46:C51)</f>
        <v>8</v>
      </c>
    </row>
    <row r="53" spans="1:7" x14ac:dyDescent="0.3">
      <c r="A53" s="529" t="s">
        <v>251</v>
      </c>
      <c r="B53" s="530"/>
      <c r="C53" s="531"/>
      <c r="D53" s="21">
        <f>D52/(COUNT(B46:C51)*2)</f>
        <v>0.8</v>
      </c>
    </row>
    <row r="54" spans="1:7" s="10" customFormat="1" x14ac:dyDescent="0.3">
      <c r="A54" s="14"/>
      <c r="B54" s="15"/>
      <c r="C54" s="15"/>
      <c r="D54" s="16"/>
      <c r="G54" s="93"/>
    </row>
    <row r="55" spans="1:7" ht="19.5" x14ac:dyDescent="0.4">
      <c r="A55" s="534" t="s">
        <v>8</v>
      </c>
      <c r="B55" s="535"/>
      <c r="C55" s="535"/>
      <c r="D55" s="535"/>
      <c r="E55" s="535"/>
      <c r="F55" s="535"/>
    </row>
    <row r="56" spans="1:7" ht="36" x14ac:dyDescent="0.35">
      <c r="A56" s="29" t="s">
        <v>148</v>
      </c>
      <c r="B56" s="62">
        <v>2</v>
      </c>
      <c r="C56" s="88" t="str">
        <f>IF(B56=0, -5, "0")</f>
        <v>0</v>
      </c>
      <c r="D56" s="66"/>
      <c r="E56" s="62"/>
      <c r="F56" s="62" t="s">
        <v>298</v>
      </c>
    </row>
    <row r="57" spans="1:7" x14ac:dyDescent="0.3">
      <c r="A57" s="9" t="s">
        <v>141</v>
      </c>
      <c r="B57" s="265">
        <v>2</v>
      </c>
      <c r="C57" s="62"/>
      <c r="D57" s="62"/>
      <c r="E57" s="67"/>
      <c r="F57" s="62"/>
    </row>
    <row r="58" spans="1:7" x14ac:dyDescent="0.3">
      <c r="A58" s="11" t="s">
        <v>205</v>
      </c>
      <c r="B58" s="265">
        <v>2</v>
      </c>
      <c r="C58" s="62"/>
      <c r="D58" s="63"/>
      <c r="E58" s="63"/>
      <c r="F58" s="62"/>
    </row>
    <row r="59" spans="1:7" x14ac:dyDescent="0.3">
      <c r="A59" s="11" t="s">
        <v>79</v>
      </c>
      <c r="B59" s="265">
        <v>2</v>
      </c>
      <c r="C59" s="62"/>
      <c r="D59" s="66"/>
      <c r="E59" s="62"/>
      <c r="F59" s="62"/>
    </row>
    <row r="60" spans="1:7" ht="22.5" customHeight="1" x14ac:dyDescent="0.35">
      <c r="A60" s="29" t="s">
        <v>182</v>
      </c>
      <c r="B60" s="265">
        <v>2</v>
      </c>
      <c r="C60" s="88" t="str">
        <f>IF(B60=0, -5, "0")</f>
        <v>0</v>
      </c>
      <c r="D60" s="63"/>
      <c r="E60" s="62"/>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29" t="s">
        <v>34</v>
      </c>
      <c r="B63" s="530"/>
      <c r="C63" s="531"/>
      <c r="D63" s="97">
        <f>SUM(B56:C62)</f>
        <v>14</v>
      </c>
    </row>
    <row r="64" spans="1:7" x14ac:dyDescent="0.3">
      <c r="A64" s="529" t="s">
        <v>251</v>
      </c>
      <c r="B64" s="530"/>
      <c r="C64" s="531"/>
      <c r="D64" s="21">
        <f>D63/(COUNT(B56:C62)*2)</f>
        <v>1</v>
      </c>
    </row>
    <row r="65" spans="1:7" s="10" customFormat="1" x14ac:dyDescent="0.3">
      <c r="A65" s="14"/>
      <c r="B65" s="15"/>
      <c r="C65" s="15"/>
      <c r="D65" s="16"/>
      <c r="G65" s="93"/>
    </row>
    <row r="66" spans="1:7" ht="19.5" x14ac:dyDescent="0.4">
      <c r="A66" s="534" t="s">
        <v>111</v>
      </c>
      <c r="B66" s="535"/>
      <c r="C66" s="535"/>
      <c r="D66" s="535"/>
      <c r="E66" s="535"/>
      <c r="F66" s="535"/>
    </row>
    <row r="67" spans="1:7" ht="19.5" x14ac:dyDescent="0.4">
      <c r="A67" s="7" t="s">
        <v>227</v>
      </c>
      <c r="B67" s="68">
        <v>2</v>
      </c>
      <c r="C67" s="69"/>
      <c r="D67" s="63"/>
      <c r="E67" s="70"/>
      <c r="F67" s="62"/>
    </row>
    <row r="68" spans="1:7" ht="19.5" x14ac:dyDescent="0.4">
      <c r="A68" s="7" t="s">
        <v>228</v>
      </c>
      <c r="B68" s="68">
        <v>2</v>
      </c>
      <c r="C68" s="69"/>
      <c r="D68" s="63"/>
      <c r="E68" s="70"/>
      <c r="F68" s="62"/>
    </row>
    <row r="69" spans="1:7" ht="19.5" x14ac:dyDescent="0.4">
      <c r="A69" s="7" t="s">
        <v>249</v>
      </c>
      <c r="B69" s="68">
        <v>2</v>
      </c>
      <c r="C69" s="69"/>
      <c r="D69" s="71"/>
      <c r="E69" s="71"/>
      <c r="F69" s="62"/>
    </row>
    <row r="70" spans="1:7" ht="19.5" x14ac:dyDescent="0.4">
      <c r="A70" s="8" t="s">
        <v>206</v>
      </c>
      <c r="B70" s="68">
        <v>2</v>
      </c>
      <c r="C70" s="69"/>
      <c r="D70" s="71"/>
      <c r="E70" s="71"/>
      <c r="F70" s="62"/>
    </row>
    <row r="71" spans="1:7" ht="19.5" x14ac:dyDescent="0.4">
      <c r="A71" s="7" t="s">
        <v>71</v>
      </c>
      <c r="B71" s="68" t="s">
        <v>30</v>
      </c>
      <c r="C71" s="69"/>
      <c r="D71" s="71"/>
      <c r="E71" s="71"/>
      <c r="F71" s="62"/>
    </row>
    <row r="72" spans="1:7" ht="19.5" x14ac:dyDescent="0.4">
      <c r="A72" s="7" t="s">
        <v>245</v>
      </c>
      <c r="B72" s="68" t="s">
        <v>30</v>
      </c>
      <c r="C72" s="69"/>
      <c r="D72" s="67"/>
      <c r="E72" s="67"/>
      <c r="F72" s="62"/>
    </row>
    <row r="73" spans="1:7" ht="19.5" x14ac:dyDescent="0.4">
      <c r="A73" s="7" t="s">
        <v>81</v>
      </c>
      <c r="B73" s="68">
        <v>2</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73"/>
      <c r="E75" s="73"/>
      <c r="F75" s="62"/>
    </row>
    <row r="76" spans="1:7" ht="18" x14ac:dyDescent="0.35">
      <c r="A76" s="32" t="s">
        <v>195</v>
      </c>
      <c r="B76" s="68" t="s">
        <v>30</v>
      </c>
      <c r="C76" s="88" t="str">
        <f>IF(B76=0, -5, "0")</f>
        <v>0</v>
      </c>
      <c r="D76" s="73"/>
      <c r="E76" s="73"/>
      <c r="F76" s="62"/>
    </row>
    <row r="77" spans="1:7" ht="18" x14ac:dyDescent="0.35">
      <c r="A77" s="32" t="s">
        <v>241</v>
      </c>
      <c r="B77" s="68">
        <v>2</v>
      </c>
      <c r="C77" s="88" t="str">
        <f>IF(B77=0, -5, "0")</f>
        <v>0</v>
      </c>
      <c r="D77" s="63"/>
      <c r="E77" s="73"/>
      <c r="F77" s="62"/>
    </row>
    <row r="78" spans="1:7" s="10" customFormat="1" x14ac:dyDescent="0.3">
      <c r="A78" s="9" t="s">
        <v>193</v>
      </c>
      <c r="B78" s="68">
        <v>2</v>
      </c>
      <c r="C78" s="74"/>
      <c r="D78" s="63"/>
      <c r="E78" s="75"/>
      <c r="F78" s="62"/>
      <c r="G78" s="93"/>
    </row>
    <row r="79" spans="1:7" ht="33" x14ac:dyDescent="0.3">
      <c r="A79" s="7" t="s">
        <v>149</v>
      </c>
      <c r="B79" s="68">
        <v>1</v>
      </c>
      <c r="C79" s="62"/>
      <c r="D79" s="63" t="s">
        <v>508</v>
      </c>
      <c r="E79" s="63" t="s">
        <v>509</v>
      </c>
      <c r="F79" s="62" t="s">
        <v>298</v>
      </c>
    </row>
    <row r="80" spans="1:7" ht="36" x14ac:dyDescent="0.35">
      <c r="A80" s="29" t="s">
        <v>140</v>
      </c>
      <c r="B80" s="68">
        <v>2</v>
      </c>
      <c r="C80" s="88" t="str">
        <f>IF(B80=0, -5, "0")</f>
        <v>0</v>
      </c>
      <c r="D80" s="75"/>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ht="33" x14ac:dyDescent="0.3">
      <c r="A83" s="7" t="s">
        <v>72</v>
      </c>
      <c r="B83" s="68">
        <v>1</v>
      </c>
      <c r="C83" s="62"/>
      <c r="D83" s="76" t="s">
        <v>510</v>
      </c>
      <c r="E83" s="76" t="s">
        <v>511</v>
      </c>
      <c r="F83" s="62" t="s">
        <v>298</v>
      </c>
    </row>
    <row r="84" spans="1:7" x14ac:dyDescent="0.3">
      <c r="A84" s="529" t="s">
        <v>34</v>
      </c>
      <c r="B84" s="530"/>
      <c r="C84" s="531"/>
      <c r="D84" s="97">
        <f>SUM(B67:C83)</f>
        <v>24</v>
      </c>
    </row>
    <row r="85" spans="1:7" x14ac:dyDescent="0.3">
      <c r="A85" s="529" t="s">
        <v>251</v>
      </c>
      <c r="B85" s="530"/>
      <c r="C85" s="531"/>
      <c r="D85" s="21">
        <f>D84/(COUNT(B67:C83)*2)</f>
        <v>0.92307692307692313</v>
      </c>
    </row>
    <row r="86" spans="1:7" s="10" customFormat="1" x14ac:dyDescent="0.3">
      <c r="A86" s="14"/>
      <c r="B86" s="15"/>
      <c r="C86" s="15"/>
      <c r="D86" s="16"/>
      <c r="G86" s="93"/>
    </row>
    <row r="87" spans="1:7" ht="19.5" x14ac:dyDescent="0.4">
      <c r="A87" s="534" t="s">
        <v>172</v>
      </c>
      <c r="B87" s="535"/>
      <c r="C87" s="535"/>
      <c r="D87" s="535"/>
      <c r="E87" s="535"/>
      <c r="F87" s="535"/>
    </row>
    <row r="88" spans="1:7" ht="52.5" customHeight="1" x14ac:dyDescent="0.4">
      <c r="A88" s="36" t="s">
        <v>229</v>
      </c>
      <c r="B88" s="78">
        <v>2</v>
      </c>
      <c r="C88" s="69"/>
      <c r="D88" s="70"/>
      <c r="E88" s="63"/>
      <c r="F88" s="62"/>
    </row>
    <row r="89" spans="1:7" ht="19.5" x14ac:dyDescent="0.4">
      <c r="A89" s="7" t="s">
        <v>228</v>
      </c>
      <c r="B89" s="78" t="s">
        <v>30</v>
      </c>
      <c r="C89" s="69"/>
      <c r="D89" s="63" t="s">
        <v>534</v>
      </c>
      <c r="E89" s="62"/>
      <c r="F89" s="62"/>
    </row>
    <row r="90" spans="1:7" ht="19.5" x14ac:dyDescent="0.4">
      <c r="A90" s="7" t="s">
        <v>256</v>
      </c>
      <c r="B90" s="78">
        <v>2</v>
      </c>
      <c r="C90" s="69"/>
      <c r="D90" s="75"/>
      <c r="E90" s="62"/>
      <c r="F90" s="62"/>
    </row>
    <row r="91" spans="1:7" ht="34.5" x14ac:dyDescent="0.4">
      <c r="A91" s="11" t="s">
        <v>257</v>
      </c>
      <c r="B91" s="78" t="s">
        <v>30</v>
      </c>
      <c r="C91" s="69"/>
      <c r="D91" s="75"/>
      <c r="E91" s="62"/>
      <c r="F91" s="62"/>
    </row>
    <row r="92" spans="1:7" ht="19.5" x14ac:dyDescent="0.4">
      <c r="A92" s="8" t="s">
        <v>207</v>
      </c>
      <c r="B92" s="78" t="s">
        <v>30</v>
      </c>
      <c r="C92" s="69"/>
      <c r="D92" s="75"/>
      <c r="E92" s="62"/>
      <c r="F92" s="62"/>
    </row>
    <row r="93" spans="1:7" ht="36" x14ac:dyDescent="0.35">
      <c r="A93" s="32" t="s">
        <v>191</v>
      </c>
      <c r="B93" s="78">
        <v>2</v>
      </c>
      <c r="C93" s="88" t="str">
        <f>IF(B93=0, -5, "0")</f>
        <v>0</v>
      </c>
      <c r="D93" s="2"/>
      <c r="E93" s="62"/>
      <c r="F93" s="62"/>
    </row>
    <row r="94" spans="1:7" ht="18" x14ac:dyDescent="0.35">
      <c r="A94" s="28" t="s">
        <v>196</v>
      </c>
      <c r="B94" s="78" t="s">
        <v>30</v>
      </c>
      <c r="C94" s="88" t="str">
        <f>IF(B94=0, -5, "0")</f>
        <v>0</v>
      </c>
      <c r="D94" s="63"/>
      <c r="E94" s="62"/>
      <c r="F94" s="62"/>
    </row>
    <row r="95" spans="1:7" ht="49.5" x14ac:dyDescent="0.3">
      <c r="A95" s="8" t="s">
        <v>138</v>
      </c>
      <c r="B95" s="78">
        <v>0</v>
      </c>
      <c r="C95" s="62"/>
      <c r="D95" s="63" t="s">
        <v>526</v>
      </c>
      <c r="E95" s="63" t="s">
        <v>527</v>
      </c>
      <c r="F95" s="62" t="s">
        <v>299</v>
      </c>
    </row>
    <row r="96" spans="1:7" x14ac:dyDescent="0.3">
      <c r="A96" s="13" t="s">
        <v>238</v>
      </c>
      <c r="B96" s="78">
        <v>2</v>
      </c>
      <c r="C96" s="62"/>
      <c r="D96" s="63"/>
      <c r="E96" s="62"/>
      <c r="F96" s="62"/>
    </row>
    <row r="97" spans="1:7" x14ac:dyDescent="0.3">
      <c r="A97" s="13" t="s">
        <v>239</v>
      </c>
      <c r="B97" s="78">
        <v>2</v>
      </c>
      <c r="C97" s="62"/>
      <c r="D97" s="63"/>
      <c r="E97" s="62"/>
      <c r="F97" s="62"/>
    </row>
    <row r="98" spans="1:7" x14ac:dyDescent="0.3">
      <c r="A98" s="7" t="s">
        <v>115</v>
      </c>
      <c r="B98" s="78">
        <v>2</v>
      </c>
      <c r="C98" s="62"/>
      <c r="D98" s="63"/>
      <c r="E98" s="62"/>
      <c r="F98" s="62"/>
    </row>
    <row r="99" spans="1:7" ht="36" x14ac:dyDescent="0.35">
      <c r="A99" s="32" t="s">
        <v>163</v>
      </c>
      <c r="B99" s="78" t="s">
        <v>30</v>
      </c>
      <c r="C99" s="88" t="str">
        <f>IF(B99=0, -5, "0")</f>
        <v>0</v>
      </c>
      <c r="D99" s="63" t="s">
        <v>530</v>
      </c>
      <c r="E99" s="62"/>
      <c r="F99" s="62"/>
    </row>
    <row r="100" spans="1:7" ht="18" x14ac:dyDescent="0.35">
      <c r="A100" s="31" t="s">
        <v>253</v>
      </c>
      <c r="B100" s="78" t="s">
        <v>30</v>
      </c>
      <c r="C100" s="88" t="str">
        <f>IF(B100=0, -5, "0")</f>
        <v>0</v>
      </c>
      <c r="D100" s="63"/>
      <c r="E100" s="62"/>
      <c r="F100" s="62"/>
    </row>
    <row r="101" spans="1:7" x14ac:dyDescent="0.3">
      <c r="A101" s="37" t="s">
        <v>193</v>
      </c>
      <c r="B101" s="78">
        <v>2</v>
      </c>
      <c r="C101" s="62"/>
      <c r="D101" s="63"/>
      <c r="E101" s="62"/>
      <c r="F101" s="62"/>
    </row>
    <row r="102" spans="1:7" x14ac:dyDescent="0.3">
      <c r="A102" s="529" t="s">
        <v>34</v>
      </c>
      <c r="B102" s="530"/>
      <c r="C102" s="531"/>
      <c r="D102" s="97">
        <f>SUM(B88:C101)</f>
        <v>14</v>
      </c>
    </row>
    <row r="103" spans="1:7" x14ac:dyDescent="0.3">
      <c r="A103" s="529" t="s">
        <v>251</v>
      </c>
      <c r="B103" s="530"/>
      <c r="C103" s="531"/>
      <c r="D103" s="21">
        <f>D102/(COUNT(B88:C101)*2)</f>
        <v>0.875</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4" t="s">
        <v>173</v>
      </c>
      <c r="B106" s="535"/>
      <c r="C106" s="535"/>
      <c r="D106" s="535"/>
      <c r="E106" s="535"/>
      <c r="F106" s="535"/>
      <c r="G106" s="93"/>
    </row>
    <row r="107" spans="1:7" s="10" customFormat="1" ht="34.5" x14ac:dyDescent="0.4">
      <c r="A107" s="36" t="s">
        <v>230</v>
      </c>
      <c r="B107" s="78">
        <v>2</v>
      </c>
      <c r="C107" s="69"/>
      <c r="D107" s="75"/>
      <c r="E107" s="62"/>
      <c r="F107" s="62" t="s">
        <v>298</v>
      </c>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29" t="s">
        <v>34</v>
      </c>
      <c r="B118" s="530"/>
      <c r="C118" s="531"/>
      <c r="D118" s="97">
        <f>SUM(B107:C117)</f>
        <v>22</v>
      </c>
      <c r="E118" s="3"/>
      <c r="F118" s="3"/>
      <c r="G118" s="93"/>
    </row>
    <row r="119" spans="1:7" s="10" customFormat="1" x14ac:dyDescent="0.3">
      <c r="A119" s="529" t="s">
        <v>251</v>
      </c>
      <c r="B119" s="530"/>
      <c r="C119" s="531"/>
      <c r="D119" s="21">
        <f>D118/(COUNT(B107:C117)*2)</f>
        <v>1</v>
      </c>
      <c r="E119" s="3"/>
      <c r="F119" s="3"/>
      <c r="G119" s="93"/>
    </row>
    <row r="120" spans="1:7" s="10" customFormat="1" x14ac:dyDescent="0.3">
      <c r="A120" s="14"/>
      <c r="B120" s="15"/>
      <c r="C120" s="15"/>
      <c r="D120" s="16"/>
      <c r="G120" s="93"/>
    </row>
    <row r="121" spans="1:7" ht="19.5" x14ac:dyDescent="0.4">
      <c r="A121" s="534" t="s">
        <v>156</v>
      </c>
      <c r="B121" s="535"/>
      <c r="C121" s="535"/>
      <c r="D121" s="535"/>
      <c r="E121" s="535"/>
      <c r="F121" s="535"/>
    </row>
    <row r="122" spans="1:7" ht="72" customHeight="1" x14ac:dyDescent="0.3">
      <c r="A122" s="30" t="s">
        <v>231</v>
      </c>
      <c r="B122" s="79">
        <v>0</v>
      </c>
      <c r="C122" s="62"/>
      <c r="D122" s="81" t="s">
        <v>535</v>
      </c>
      <c r="E122" s="81" t="s">
        <v>516</v>
      </c>
      <c r="F122" s="62" t="s">
        <v>299</v>
      </c>
    </row>
    <row r="123" spans="1:7" x14ac:dyDescent="0.3">
      <c r="A123" s="30" t="s">
        <v>228</v>
      </c>
      <c r="B123" s="79">
        <v>2</v>
      </c>
      <c r="C123" s="62"/>
      <c r="D123" s="63"/>
      <c r="E123" s="63"/>
      <c r="F123" s="62"/>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19.5" x14ac:dyDescent="0.4">
      <c r="A126" s="7" t="s">
        <v>248</v>
      </c>
      <c r="B126" s="79">
        <v>2</v>
      </c>
      <c r="C126" s="69"/>
      <c r="D126" s="75"/>
      <c r="E126" s="70"/>
      <c r="F126" s="62"/>
    </row>
    <row r="127" spans="1:7" ht="36" x14ac:dyDescent="0.35">
      <c r="A127" s="29" t="s">
        <v>174</v>
      </c>
      <c r="B127" s="79">
        <v>2</v>
      </c>
      <c r="C127" s="88" t="str">
        <f>IF(B127=0, -5, "0")</f>
        <v>0</v>
      </c>
      <c r="D127" s="75"/>
      <c r="E127" s="70"/>
      <c r="F127" s="62"/>
    </row>
    <row r="128" spans="1:7" ht="18" x14ac:dyDescent="0.35">
      <c r="A128" s="28" t="s">
        <v>197</v>
      </c>
      <c r="B128" s="79">
        <v>2</v>
      </c>
      <c r="C128" s="88" t="str">
        <f>IF(B128=0, -5, "0")</f>
        <v>0</v>
      </c>
      <c r="D128" s="63" t="s">
        <v>499</v>
      </c>
      <c r="E128" s="63"/>
      <c r="F128" s="62"/>
    </row>
    <row r="129" spans="1:7" x14ac:dyDescent="0.3">
      <c r="A129" s="8" t="s">
        <v>139</v>
      </c>
      <c r="B129" s="79">
        <v>2</v>
      </c>
      <c r="C129" s="89"/>
      <c r="D129" s="63"/>
      <c r="E129" s="63"/>
      <c r="F129" s="62"/>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29" t="s">
        <v>34</v>
      </c>
      <c r="B133" s="530"/>
      <c r="C133" s="531"/>
      <c r="D133" s="97">
        <f>SUM(B122:C132)</f>
        <v>20</v>
      </c>
    </row>
    <row r="134" spans="1:7" x14ac:dyDescent="0.3">
      <c r="A134" s="529" t="s">
        <v>251</v>
      </c>
      <c r="B134" s="530"/>
      <c r="C134" s="531"/>
      <c r="D134" s="20">
        <f>D133/(COUNT(B122:C132)*2)</f>
        <v>0.90909090909090906</v>
      </c>
    </row>
    <row r="135" spans="1:7" s="10" customFormat="1" x14ac:dyDescent="0.3">
      <c r="A135" s="14"/>
      <c r="B135" s="15"/>
      <c r="C135" s="15"/>
      <c r="D135" s="19"/>
      <c r="G135" s="93"/>
    </row>
    <row r="136" spans="1:7" ht="19.5" x14ac:dyDescent="0.4">
      <c r="A136" s="534" t="s">
        <v>61</v>
      </c>
      <c r="B136" s="535"/>
      <c r="C136" s="535"/>
      <c r="D136" s="535"/>
      <c r="E136" s="535"/>
      <c r="F136" s="535"/>
    </row>
    <row r="137" spans="1:7" ht="19.5" x14ac:dyDescent="0.4">
      <c r="A137" s="11" t="s">
        <v>258</v>
      </c>
      <c r="B137" s="78">
        <v>2</v>
      </c>
      <c r="C137" s="69"/>
      <c r="D137" s="71"/>
      <c r="E137" s="62"/>
      <c r="F137" s="62"/>
    </row>
    <row r="138" spans="1:7" ht="18" x14ac:dyDescent="0.35">
      <c r="A138" s="28" t="s">
        <v>108</v>
      </c>
      <c r="B138" s="78">
        <v>2</v>
      </c>
      <c r="C138" s="88" t="str">
        <f>IF(B138=0, -5, "0")</f>
        <v>0</v>
      </c>
      <c r="D138" s="82"/>
      <c r="E138" s="62"/>
      <c r="F138" s="62"/>
    </row>
    <row r="139" spans="1:7" x14ac:dyDescent="0.3">
      <c r="A139" s="9" t="s">
        <v>233</v>
      </c>
      <c r="B139" s="78">
        <v>2</v>
      </c>
      <c r="C139" s="63"/>
      <c r="D139" s="71"/>
      <c r="E139" s="62"/>
      <c r="F139" s="62"/>
    </row>
    <row r="140" spans="1:7" x14ac:dyDescent="0.3">
      <c r="A140" s="38" t="s">
        <v>234</v>
      </c>
      <c r="B140" s="78">
        <v>2</v>
      </c>
      <c r="C140" s="63"/>
      <c r="D140" s="103"/>
      <c r="E140" s="62"/>
      <c r="F140" s="62"/>
    </row>
    <row r="141" spans="1:7" s="10" customFormat="1" x14ac:dyDescent="0.3">
      <c r="A141" s="9" t="s">
        <v>259</v>
      </c>
      <c r="B141" s="78">
        <v>2</v>
      </c>
      <c r="C141" s="84"/>
      <c r="D141" s="74"/>
      <c r="E141" s="74"/>
      <c r="F141" s="62"/>
      <c r="G141" s="93"/>
    </row>
    <row r="142" spans="1:7" x14ac:dyDescent="0.3">
      <c r="A142" s="11" t="s">
        <v>240</v>
      </c>
      <c r="B142" s="78">
        <v>2</v>
      </c>
      <c r="C142" s="63"/>
      <c r="D142" s="2"/>
      <c r="E142" s="62"/>
      <c r="F142" s="62"/>
    </row>
    <row r="143" spans="1:7" ht="33" x14ac:dyDescent="0.3">
      <c r="A143" s="11" t="s">
        <v>260</v>
      </c>
      <c r="B143" s="78">
        <v>1</v>
      </c>
      <c r="C143" s="90"/>
      <c r="D143" s="63" t="s">
        <v>483</v>
      </c>
      <c r="E143" s="63" t="s">
        <v>484</v>
      </c>
      <c r="F143" s="62" t="s">
        <v>299</v>
      </c>
    </row>
    <row r="144" spans="1:7" ht="18" x14ac:dyDescent="0.35">
      <c r="A144" s="28" t="s">
        <v>198</v>
      </c>
      <c r="B144" s="78">
        <v>2</v>
      </c>
      <c r="C144" s="88" t="str">
        <f>IF(B144=0, -5, "0")</f>
        <v>0</v>
      </c>
      <c r="D144" s="67"/>
      <c r="E144" s="62"/>
      <c r="F144" s="62"/>
    </row>
    <row r="145" spans="1:7" ht="18" x14ac:dyDescent="0.35">
      <c r="A145" s="28" t="s">
        <v>165</v>
      </c>
      <c r="B145" s="78">
        <v>2</v>
      </c>
      <c r="C145" s="88" t="str">
        <f>IF(B145=0, -5, "0")</f>
        <v>0</v>
      </c>
      <c r="D145" s="95"/>
      <c r="E145" s="62"/>
      <c r="F145" s="62"/>
    </row>
    <row r="146" spans="1:7" ht="33" x14ac:dyDescent="0.3">
      <c r="A146" s="11" t="s">
        <v>82</v>
      </c>
      <c r="B146" s="78">
        <v>1</v>
      </c>
      <c r="C146" s="63"/>
      <c r="D146" s="63" t="s">
        <v>480</v>
      </c>
      <c r="E146" s="63" t="s">
        <v>536</v>
      </c>
      <c r="F146" s="62" t="s">
        <v>298</v>
      </c>
    </row>
    <row r="147" spans="1:7" x14ac:dyDescent="0.3">
      <c r="A147" s="36" t="s">
        <v>175</v>
      </c>
      <c r="B147" s="78">
        <v>2</v>
      </c>
      <c r="C147" s="63"/>
      <c r="D147" s="66"/>
      <c r="E147" s="62"/>
      <c r="F147" s="62"/>
    </row>
    <row r="148" spans="1:7" x14ac:dyDescent="0.3">
      <c r="A148" s="7" t="s">
        <v>261</v>
      </c>
      <c r="B148" s="78">
        <v>2</v>
      </c>
      <c r="C148" s="63"/>
      <c r="D148" s="83"/>
      <c r="E148" s="62"/>
      <c r="F148" s="62"/>
    </row>
    <row r="149" spans="1:7" x14ac:dyDescent="0.3">
      <c r="A149" s="529" t="s">
        <v>34</v>
      </c>
      <c r="B149" s="530"/>
      <c r="C149" s="531"/>
      <c r="D149" s="97">
        <f>SUM(B137:C148)</f>
        <v>22</v>
      </c>
    </row>
    <row r="150" spans="1:7" x14ac:dyDescent="0.3">
      <c r="A150" s="529" t="s">
        <v>251</v>
      </c>
      <c r="B150" s="530"/>
      <c r="C150" s="531"/>
      <c r="D150" s="21">
        <f>D149/(COUNT(B137:C148)*2)</f>
        <v>0.91666666666666663</v>
      </c>
    </row>
    <row r="151" spans="1:7" s="10" customFormat="1" x14ac:dyDescent="0.3">
      <c r="A151" s="14"/>
      <c r="B151" s="15"/>
      <c r="C151" s="15"/>
      <c r="D151" s="16"/>
      <c r="G151" s="93"/>
    </row>
    <row r="152" spans="1:7" ht="19.5" x14ac:dyDescent="0.4">
      <c r="A152" s="534" t="s">
        <v>178</v>
      </c>
      <c r="B152" s="535"/>
      <c r="C152" s="535"/>
      <c r="D152" s="535"/>
      <c r="E152" s="535"/>
      <c r="F152" s="535"/>
    </row>
    <row r="153" spans="1:7" x14ac:dyDescent="0.3">
      <c r="A153" s="36" t="s">
        <v>235</v>
      </c>
      <c r="B153" s="62">
        <v>2</v>
      </c>
      <c r="C153" s="62"/>
      <c r="D153" s="63"/>
      <c r="E153" s="62"/>
      <c r="F153" s="62" t="s">
        <v>298</v>
      </c>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18" x14ac:dyDescent="0.35">
      <c r="A156" s="28" t="s">
        <v>263</v>
      </c>
      <c r="B156" s="265">
        <v>2</v>
      </c>
      <c r="C156" s="88" t="str">
        <f>IF(B156=0, -5, "0")</f>
        <v>0</v>
      </c>
      <c r="D156" s="63"/>
      <c r="E156" s="62"/>
      <c r="F156" s="62"/>
    </row>
    <row r="157" spans="1:7" ht="18" x14ac:dyDescent="0.35">
      <c r="A157" s="28" t="s">
        <v>264</v>
      </c>
      <c r="B157" s="265">
        <v>2</v>
      </c>
      <c r="C157" s="88" t="str">
        <f>IF(B157=0, -5, "0")</f>
        <v>0</v>
      </c>
      <c r="D157" s="63"/>
      <c r="E157" s="62"/>
      <c r="F157" s="62"/>
    </row>
    <row r="158" spans="1:7" ht="33" x14ac:dyDescent="0.3">
      <c r="A158" s="47" t="s">
        <v>166</v>
      </c>
      <c r="B158" s="265">
        <v>2</v>
      </c>
      <c r="C158" s="62"/>
      <c r="D158" s="8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29" t="s">
        <v>34</v>
      </c>
      <c r="B161" s="538"/>
      <c r="C161" s="539"/>
      <c r="D161" s="99">
        <f>SUM(B153:C160)</f>
        <v>16</v>
      </c>
    </row>
    <row r="162" spans="1:7" x14ac:dyDescent="0.3">
      <c r="A162" s="529" t="s">
        <v>251</v>
      </c>
      <c r="B162" s="530"/>
      <c r="C162" s="531"/>
      <c r="D162" s="21">
        <f>D161/(COUNT(B153:C160)*2)</f>
        <v>1</v>
      </c>
    </row>
    <row r="163" spans="1:7" s="10" customFormat="1" x14ac:dyDescent="0.3">
      <c r="A163" s="14"/>
      <c r="B163" s="15"/>
      <c r="C163" s="17"/>
      <c r="D163" s="18"/>
      <c r="G163" s="93"/>
    </row>
    <row r="164" spans="1:7" ht="19.5" x14ac:dyDescent="0.4">
      <c r="A164" s="534" t="s">
        <v>64</v>
      </c>
      <c r="B164" s="535"/>
      <c r="C164" s="535"/>
      <c r="D164" s="535"/>
      <c r="E164" s="535"/>
      <c r="F164" s="535"/>
    </row>
    <row r="165" spans="1:7" ht="18" x14ac:dyDescent="0.35">
      <c r="A165" s="28" t="s">
        <v>242</v>
      </c>
      <c r="B165" s="62">
        <v>2</v>
      </c>
      <c r="C165" s="88" t="str">
        <f>IF(B165=0, -5, "0")</f>
        <v>0</v>
      </c>
      <c r="D165" s="62"/>
      <c r="E165" s="62"/>
      <c r="F165" s="62" t="s">
        <v>298</v>
      </c>
    </row>
    <row r="166" spans="1:7" x14ac:dyDescent="0.3">
      <c r="A166" s="7" t="s">
        <v>243</v>
      </c>
      <c r="B166" s="265">
        <v>2</v>
      </c>
      <c r="C166" s="62"/>
      <c r="D166" s="63"/>
      <c r="E166" s="62"/>
      <c r="F166" s="62"/>
    </row>
    <row r="167" spans="1:7" x14ac:dyDescent="0.3">
      <c r="A167" s="30" t="s">
        <v>176</v>
      </c>
      <c r="B167" s="265">
        <v>2</v>
      </c>
      <c r="C167" s="62"/>
      <c r="D167" s="63"/>
      <c r="E167" s="62"/>
      <c r="F167" s="62"/>
    </row>
    <row r="168" spans="1:7" x14ac:dyDescent="0.3">
      <c r="A168" s="7" t="s">
        <v>73</v>
      </c>
      <c r="B168" s="265" t="s">
        <v>30</v>
      </c>
      <c r="C168" s="62"/>
      <c r="D168" s="62"/>
      <c r="E168" s="63"/>
      <c r="F168" s="62"/>
    </row>
    <row r="169" spans="1:7" x14ac:dyDescent="0.3">
      <c r="A169" s="529" t="s">
        <v>34</v>
      </c>
      <c r="B169" s="530"/>
      <c r="C169" s="531"/>
      <c r="D169" s="97">
        <f>SUM(B165:C168)</f>
        <v>6</v>
      </c>
    </row>
    <row r="170" spans="1:7" x14ac:dyDescent="0.3">
      <c r="A170" s="529" t="s">
        <v>251</v>
      </c>
      <c r="B170" s="530"/>
      <c r="C170" s="531"/>
      <c r="D170" s="21">
        <f>D169/(COUNT(B165:C168)*2)</f>
        <v>1</v>
      </c>
    </row>
    <row r="171" spans="1:7" s="10" customFormat="1" x14ac:dyDescent="0.3">
      <c r="A171" s="14"/>
      <c r="B171" s="15"/>
      <c r="C171" s="15"/>
      <c r="D171" s="16"/>
      <c r="G171" s="93"/>
    </row>
    <row r="172" spans="1:7" ht="19.5" x14ac:dyDescent="0.4">
      <c r="A172" s="532" t="s">
        <v>15</v>
      </c>
      <c r="B172" s="533"/>
      <c r="C172" s="533"/>
      <c r="D172" s="533"/>
      <c r="E172" s="533"/>
      <c r="F172" s="533"/>
    </row>
    <row r="173" spans="1:7" ht="33" x14ac:dyDescent="0.3">
      <c r="A173" s="8" t="s">
        <v>152</v>
      </c>
      <c r="B173" s="62">
        <v>1</v>
      </c>
      <c r="C173" s="62"/>
      <c r="D173" s="63" t="s">
        <v>506</v>
      </c>
      <c r="E173" s="62" t="s">
        <v>507</v>
      </c>
      <c r="F173" s="62" t="s">
        <v>299</v>
      </c>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29" t="s">
        <v>34</v>
      </c>
      <c r="B177" s="530"/>
      <c r="C177" s="531"/>
      <c r="D177" s="97">
        <f>SUM(B173:C176)</f>
        <v>7</v>
      </c>
    </row>
    <row r="178" spans="1:7" x14ac:dyDescent="0.3">
      <c r="A178" s="529" t="s">
        <v>251</v>
      </c>
      <c r="B178" s="530"/>
      <c r="C178" s="531"/>
      <c r="D178" s="21">
        <f>D177/(COUNT(B173:C176)*2)</f>
        <v>0.875</v>
      </c>
    </row>
    <row r="179" spans="1:7" s="10" customFormat="1" x14ac:dyDescent="0.3">
      <c r="A179" s="14"/>
      <c r="B179" s="15"/>
      <c r="C179" s="15"/>
      <c r="D179" s="16"/>
      <c r="G179" s="93"/>
    </row>
    <row r="180" spans="1:7" ht="19.5" x14ac:dyDescent="0.4">
      <c r="A180" s="534" t="s">
        <v>65</v>
      </c>
      <c r="B180" s="535"/>
      <c r="C180" s="535"/>
      <c r="D180" s="535"/>
      <c r="E180" s="535"/>
      <c r="F180" s="535"/>
    </row>
    <row r="181" spans="1:7" ht="49.5" x14ac:dyDescent="0.3">
      <c r="A181" s="30" t="s">
        <v>270</v>
      </c>
      <c r="B181" s="62">
        <v>1</v>
      </c>
      <c r="C181" s="62"/>
      <c r="D181" s="63" t="s">
        <v>522</v>
      </c>
      <c r="E181" s="63" t="s">
        <v>523</v>
      </c>
      <c r="F181" s="62" t="s">
        <v>299</v>
      </c>
    </row>
    <row r="182" spans="1:7" x14ac:dyDescent="0.3">
      <c r="A182" s="38" t="s">
        <v>181</v>
      </c>
      <c r="B182" s="265">
        <v>2</v>
      </c>
      <c r="C182" s="62"/>
      <c r="D182" s="63"/>
      <c r="E182" s="45"/>
      <c r="F182" s="62"/>
    </row>
    <row r="183" spans="1:7" ht="49.5" x14ac:dyDescent="0.3">
      <c r="A183" s="7" t="s">
        <v>75</v>
      </c>
      <c r="B183" s="265">
        <v>0</v>
      </c>
      <c r="C183" s="62"/>
      <c r="D183" s="63" t="s">
        <v>518</v>
      </c>
      <c r="E183" s="63" t="s">
        <v>519</v>
      </c>
      <c r="F183" s="62" t="s">
        <v>298</v>
      </c>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29" t="s">
        <v>34</v>
      </c>
      <c r="B186" s="530"/>
      <c r="C186" s="531"/>
      <c r="D186" s="97">
        <f>SUM(B181:C185)</f>
        <v>7</v>
      </c>
    </row>
    <row r="187" spans="1:7" x14ac:dyDescent="0.3">
      <c r="A187" s="529" t="s">
        <v>251</v>
      </c>
      <c r="B187" s="530"/>
      <c r="C187" s="531"/>
      <c r="D187" s="21">
        <f>D186/(COUNT(B181:C185)*2)</f>
        <v>0.7</v>
      </c>
    </row>
    <row r="188" spans="1:7" s="10" customFormat="1" x14ac:dyDescent="0.3">
      <c r="A188" s="14"/>
      <c r="B188" s="15"/>
      <c r="C188" s="15"/>
      <c r="D188" s="16"/>
      <c r="G188" s="93"/>
    </row>
    <row r="189" spans="1:7" ht="19.5" x14ac:dyDescent="0.4">
      <c r="A189" s="534" t="s">
        <v>177</v>
      </c>
      <c r="B189" s="535"/>
      <c r="C189" s="535"/>
      <c r="D189" s="535"/>
      <c r="E189" s="535"/>
      <c r="F189" s="535"/>
    </row>
    <row r="190" spans="1:7" x14ac:dyDescent="0.3">
      <c r="A190" s="30" t="s">
        <v>309</v>
      </c>
      <c r="B190" s="62">
        <v>2</v>
      </c>
      <c r="C190" s="62"/>
      <c r="D190" s="62"/>
      <c r="E190" s="62"/>
      <c r="F190" s="62" t="s">
        <v>298</v>
      </c>
      <c r="G190" s="3"/>
    </row>
    <row r="191" spans="1:7" ht="18" x14ac:dyDescent="0.35">
      <c r="A191" s="100" t="s">
        <v>271</v>
      </c>
      <c r="B191" s="265" t="s">
        <v>30</v>
      </c>
      <c r="C191" s="88" t="str">
        <f>IF(B191=0, -5, "0")</f>
        <v>0</v>
      </c>
      <c r="D191" s="62"/>
      <c r="E191" s="62"/>
      <c r="F191" s="62"/>
    </row>
    <row r="192" spans="1:7" x14ac:dyDescent="0.3">
      <c r="A192" s="8" t="s">
        <v>267</v>
      </c>
      <c r="B192" s="265">
        <v>2</v>
      </c>
      <c r="C192" s="62"/>
      <c r="D192" s="62"/>
      <c r="E192" s="62"/>
      <c r="F192" s="62"/>
    </row>
    <row r="193" spans="1:6" x14ac:dyDescent="0.3">
      <c r="A193" s="39" t="s">
        <v>159</v>
      </c>
      <c r="B193" s="265" t="s">
        <v>30</v>
      </c>
      <c r="C193" s="62"/>
      <c r="D193" s="62"/>
      <c r="E193" s="62"/>
      <c r="F193" s="62"/>
    </row>
    <row r="194" spans="1:6" x14ac:dyDescent="0.3">
      <c r="A194" s="529" t="s">
        <v>34</v>
      </c>
      <c r="B194" s="530"/>
      <c r="C194" s="531"/>
      <c r="D194" s="40">
        <f>SUM(B190:C193)</f>
        <v>4</v>
      </c>
    </row>
    <row r="195" spans="1:6" x14ac:dyDescent="0.3">
      <c r="A195" s="529" t="s">
        <v>251</v>
      </c>
      <c r="B195" s="530"/>
      <c r="C195" s="531"/>
      <c r="D195" s="21">
        <f>D194/(COUNT(B190:C193)*2)</f>
        <v>1</v>
      </c>
    </row>
    <row r="197" spans="1:6" ht="18" x14ac:dyDescent="0.35">
      <c r="A197" s="43" t="s">
        <v>423</v>
      </c>
      <c r="B197" s="42"/>
      <c r="C197" s="42"/>
      <c r="D197" s="104">
        <v>0.9</v>
      </c>
      <c r="E197" s="101"/>
      <c r="F197" s="102"/>
    </row>
    <row r="198" spans="1:6" ht="22.5" x14ac:dyDescent="0.3">
      <c r="A198" s="23" t="s">
        <v>424</v>
      </c>
      <c r="B198" s="24"/>
      <c r="C198" s="25"/>
      <c r="D198" s="26">
        <f>SUM(D194,D186,D177,D169,D161,D63,D52,D33,D22,D118,D149,D133,D102,D84,D42)</f>
        <v>197</v>
      </c>
    </row>
    <row r="199" spans="1:6" ht="22.5" x14ac:dyDescent="0.3">
      <c r="A199" s="23" t="s">
        <v>276</v>
      </c>
      <c r="B199" s="24"/>
      <c r="C199" s="25"/>
      <c r="D199" s="27">
        <f>D198/(COUNT(B190:C193,B181:C185,B173:C176,B165:C168,B153:C160,B56:C62,B46:C51,B26:C32,B17:C21,B107:C117,B137:C148,B122:C132,B88:C101,B67:C83,B37:C41)*2)</f>
        <v>0.92924528301886788</v>
      </c>
    </row>
  </sheetData>
  <sheetProtection algorithmName="SHA-512" hashValue="GHuD8E8LtXV0GvrCF+MvQJ+uS3jbe4ZDYMypIPQsykVSdHv6m6wH0f4Wq8rZtxPSpi3IgpQUIjy0rf7vtQ6i0g==" saltValue="AkWxhNAAWqn0z+H+SBoVq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tabSelected="1" view="pageBreakPreview" zoomScale="60" zoomScaleNormal="100" workbookViewId="0">
      <selection activeCell="B9" sqref="B9:F9"/>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3"/>
      <c r="E1" s="513"/>
      <c r="F1" s="513"/>
      <c r="G1" s="513"/>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14" t="s">
        <v>151</v>
      </c>
      <c r="B7" s="514"/>
      <c r="C7" s="514"/>
      <c r="D7" s="514"/>
      <c r="E7" s="514"/>
      <c r="F7" s="514"/>
      <c r="G7" s="111"/>
    </row>
    <row r="8" spans="1:7" ht="22.5" x14ac:dyDescent="0.45">
      <c r="A8" s="515" t="str">
        <f>'Page de garde'!D18</f>
        <v>UHD Béni Khalled</v>
      </c>
      <c r="B8" s="515"/>
      <c r="C8" s="515"/>
      <c r="D8" s="515"/>
      <c r="E8" s="515"/>
      <c r="F8" s="515"/>
      <c r="G8" s="111"/>
    </row>
    <row r="9" spans="1:7" ht="22.5" x14ac:dyDescent="0.45">
      <c r="A9" s="112" t="s">
        <v>39</v>
      </c>
      <c r="B9" s="516" t="s">
        <v>642</v>
      </c>
      <c r="C9" s="516"/>
      <c r="D9" s="516"/>
      <c r="E9" s="516"/>
      <c r="F9" s="516"/>
      <c r="G9" s="111"/>
    </row>
    <row r="10" spans="1:7" ht="22.5" x14ac:dyDescent="0.45">
      <c r="A10" s="113" t="s">
        <v>41</v>
      </c>
      <c r="B10" s="517" t="s">
        <v>616</v>
      </c>
      <c r="C10" s="517"/>
      <c r="D10" s="517"/>
      <c r="E10" s="517"/>
      <c r="F10" s="517"/>
      <c r="G10" s="111"/>
    </row>
    <row r="11" spans="1:7" ht="22.5" x14ac:dyDescent="0.45">
      <c r="A11" s="112" t="s">
        <v>40</v>
      </c>
      <c r="B11" s="512">
        <v>43559</v>
      </c>
      <c r="C11" s="512"/>
      <c r="D11" s="512"/>
      <c r="E11" s="512"/>
      <c r="F11" s="512"/>
      <c r="G11" s="111"/>
    </row>
    <row r="12" spans="1:7" ht="22.5" x14ac:dyDescent="0.45">
      <c r="A12" s="112" t="s">
        <v>200</v>
      </c>
      <c r="B12" s="518">
        <f>D730</f>
        <v>0.8214285714285714</v>
      </c>
      <c r="C12" s="518"/>
      <c r="D12" s="518"/>
      <c r="E12" s="518"/>
      <c r="F12" s="518"/>
      <c r="G12" s="111"/>
    </row>
    <row r="13" spans="1:7" ht="22.5" x14ac:dyDescent="0.45">
      <c r="A13" s="110"/>
      <c r="B13" s="108"/>
      <c r="C13" s="108"/>
      <c r="D13" s="513"/>
      <c r="E13" s="513"/>
      <c r="F13" s="513"/>
      <c r="G13" s="513"/>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43559</v>
      </c>
      <c r="B16" s="117"/>
      <c r="C16" s="117"/>
      <c r="D16" s="117"/>
      <c r="E16" s="117"/>
      <c r="F16" s="117"/>
      <c r="G16" s="114"/>
    </row>
    <row r="17" spans="1:8" ht="16.5" customHeight="1" x14ac:dyDescent="0.4">
      <c r="A17" s="448" t="s">
        <v>28</v>
      </c>
      <c r="B17" s="449" t="s">
        <v>29</v>
      </c>
      <c r="C17" s="449"/>
      <c r="D17" s="449" t="s">
        <v>42</v>
      </c>
      <c r="E17" s="450" t="s">
        <v>266</v>
      </c>
      <c r="F17" s="450" t="s">
        <v>300</v>
      </c>
      <c r="G17" s="114"/>
    </row>
    <row r="18" spans="1:8" ht="16.5" customHeight="1" x14ac:dyDescent="0.4">
      <c r="A18" s="448"/>
      <c r="B18" s="118" t="s">
        <v>32</v>
      </c>
      <c r="C18" s="118" t="s">
        <v>31</v>
      </c>
      <c r="D18" s="449"/>
      <c r="E18" s="450"/>
      <c r="F18" s="450"/>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v>2</v>
      </c>
      <c r="C23" s="122"/>
      <c r="D23" s="123"/>
      <c r="E23" s="124"/>
      <c r="F23" s="123"/>
      <c r="G23" s="114"/>
    </row>
    <row r="24" spans="1:8" ht="21" x14ac:dyDescent="0.4">
      <c r="A24" s="125" t="s">
        <v>432</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554" t="s">
        <v>16</v>
      </c>
      <c r="B29" s="555"/>
      <c r="C29" s="555"/>
      <c r="D29" s="555"/>
      <c r="E29" s="555"/>
      <c r="F29" s="555"/>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ht="105" x14ac:dyDescent="0.4">
      <c r="A34" s="141" t="s">
        <v>433</v>
      </c>
      <c r="B34" s="122">
        <v>1</v>
      </c>
      <c r="C34" s="142">
        <v>-5</v>
      </c>
      <c r="D34" s="140" t="s">
        <v>550</v>
      </c>
      <c r="E34" s="123" t="s">
        <v>551</v>
      </c>
      <c r="F34" s="123"/>
      <c r="G34" s="114"/>
    </row>
    <row r="35" spans="1:7" ht="45" x14ac:dyDescent="0.4">
      <c r="A35" s="141" t="s">
        <v>401</v>
      </c>
      <c r="B35" s="122">
        <v>2</v>
      </c>
      <c r="C35" s="142" t="s">
        <v>552</v>
      </c>
      <c r="D35" s="127"/>
      <c r="E35" s="124"/>
      <c r="F35" s="123"/>
      <c r="G35" s="129"/>
    </row>
    <row r="36" spans="1:7" ht="22.5" x14ac:dyDescent="0.4">
      <c r="A36" s="398" t="s">
        <v>397</v>
      </c>
      <c r="B36" s="122">
        <v>2</v>
      </c>
      <c r="C36" s="142" t="s">
        <v>552</v>
      </c>
      <c r="D36" s="145"/>
      <c r="E36" s="127"/>
      <c r="F36" s="123"/>
      <c r="G36" s="129"/>
    </row>
    <row r="37" spans="1:7" ht="21" x14ac:dyDescent="0.4">
      <c r="A37" s="121" t="s">
        <v>402</v>
      </c>
      <c r="B37" s="122">
        <v>2</v>
      </c>
      <c r="C37" s="122"/>
      <c r="D37" s="123"/>
      <c r="E37" s="124"/>
      <c r="F37" s="123"/>
      <c r="G37" s="114"/>
    </row>
    <row r="38" spans="1:7" ht="22.5" x14ac:dyDescent="0.4">
      <c r="A38" s="554" t="s">
        <v>311</v>
      </c>
      <c r="B38" s="555"/>
      <c r="C38" s="555"/>
      <c r="D38" s="555"/>
      <c r="E38" s="555"/>
      <c r="F38" s="555"/>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ht="24.75" customHeight="1" x14ac:dyDescent="0.4">
      <c r="A42" s="125" t="s">
        <v>407</v>
      </c>
      <c r="B42" s="122">
        <v>2</v>
      </c>
      <c r="C42" s="122"/>
      <c r="D42" s="123"/>
      <c r="E42" s="124"/>
      <c r="F42" s="123"/>
      <c r="G42" s="114"/>
    </row>
    <row r="43" spans="1:7" ht="89.25" customHeight="1" x14ac:dyDescent="0.4">
      <c r="A43" s="138" t="s">
        <v>423</v>
      </c>
      <c r="B43" s="415">
        <v>2</v>
      </c>
      <c r="C43" s="122"/>
      <c r="D43" s="411">
        <v>1</v>
      </c>
      <c r="E43" s="147"/>
      <c r="F43" s="412"/>
      <c r="G43" s="114"/>
    </row>
    <row r="44" spans="1:7" ht="21" x14ac:dyDescent="0.4">
      <c r="A44" s="148" t="s">
        <v>34</v>
      </c>
      <c r="B44" s="148"/>
      <c r="C44" s="148"/>
      <c r="D44" s="148">
        <f>SUM(B30:C37,B39:C43)</f>
        <v>20</v>
      </c>
      <c r="E44" s="108"/>
      <c r="F44" s="114"/>
      <c r="G44" s="114"/>
    </row>
    <row r="45" spans="1:7" ht="21" x14ac:dyDescent="0.4">
      <c r="A45" s="130" t="s">
        <v>33</v>
      </c>
      <c r="B45" s="131"/>
      <c r="C45" s="132"/>
      <c r="D45" s="133">
        <f>D44/(COUNT(B30:C37,B39:C43)*2)</f>
        <v>0.7142857142857143</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28</v>
      </c>
      <c r="E47" s="108"/>
      <c r="F47" s="114"/>
      <c r="G47" s="114"/>
    </row>
    <row r="48" spans="1:7" ht="22.5" x14ac:dyDescent="0.45">
      <c r="A48" s="377" t="s">
        <v>168</v>
      </c>
      <c r="B48" s="151"/>
      <c r="C48" s="152"/>
      <c r="D48" s="154">
        <f>D47/(COUNT(B30:C37,B21:C25,B39:C43)*2)</f>
        <v>0.77777777777777779</v>
      </c>
      <c r="E48" s="108"/>
      <c r="F48" s="114"/>
      <c r="G48" s="114"/>
    </row>
    <row r="49" spans="1:7" ht="21" x14ac:dyDescent="0.3">
      <c r="A49" s="436"/>
      <c r="B49" s="436"/>
      <c r="C49" s="436"/>
      <c r="D49" s="436"/>
      <c r="E49" s="436"/>
      <c r="F49" s="436"/>
      <c r="G49" s="436"/>
    </row>
    <row r="50" spans="1:7" ht="22.5" x14ac:dyDescent="0.45">
      <c r="A50" s="310" t="s">
        <v>107</v>
      </c>
      <c r="B50" s="310"/>
      <c r="C50" s="310"/>
      <c r="D50" s="310"/>
      <c r="E50" s="310"/>
      <c r="F50" s="310"/>
      <c r="G50" s="114"/>
    </row>
    <row r="51" spans="1:7" ht="21" x14ac:dyDescent="0.4">
      <c r="A51" s="156">
        <f>B11</f>
        <v>43559</v>
      </c>
      <c r="B51" s="114"/>
      <c r="C51" s="135"/>
      <c r="D51" s="114"/>
      <c r="E51" s="108"/>
      <c r="F51" s="114"/>
      <c r="G51" s="114"/>
    </row>
    <row r="52" spans="1:7" ht="21" x14ac:dyDescent="0.4">
      <c r="A52" s="448" t="s">
        <v>28</v>
      </c>
      <c r="B52" s="449" t="s">
        <v>29</v>
      </c>
      <c r="C52" s="449"/>
      <c r="D52" s="449" t="s">
        <v>42</v>
      </c>
      <c r="E52" s="450" t="s">
        <v>266</v>
      </c>
      <c r="F52" s="450" t="s">
        <v>302</v>
      </c>
      <c r="G52" s="129"/>
    </row>
    <row r="53" spans="1:7" ht="21" x14ac:dyDescent="0.4">
      <c r="A53" s="448"/>
      <c r="B53" s="118" t="s">
        <v>32</v>
      </c>
      <c r="C53" s="118" t="s">
        <v>31</v>
      </c>
      <c r="D53" s="449"/>
      <c r="E53" s="450"/>
      <c r="F53" s="450"/>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4"/>
      <c r="B64" s="435"/>
      <c r="C64" s="435"/>
      <c r="D64" s="435"/>
      <c r="E64" s="435"/>
      <c r="F64" s="435"/>
      <c r="G64" s="435"/>
    </row>
    <row r="65" spans="1:7" ht="43.5" customHeight="1" x14ac:dyDescent="0.4">
      <c r="A65" s="523" t="s">
        <v>351</v>
      </c>
      <c r="B65" s="523"/>
      <c r="C65" s="523"/>
      <c r="D65" s="523"/>
      <c r="E65" s="523"/>
      <c r="F65" s="523"/>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ht="21" x14ac:dyDescent="0.4">
      <c r="A83" s="443"/>
      <c r="B83" s="443"/>
      <c r="C83" s="443"/>
      <c r="D83" s="443"/>
      <c r="E83" s="443"/>
      <c r="F83" s="443"/>
      <c r="G83" s="443"/>
    </row>
    <row r="84" spans="1:7" ht="45" customHeight="1" x14ac:dyDescent="0.45">
      <c r="A84" s="524" t="s">
        <v>352</v>
      </c>
      <c r="B84" s="524"/>
      <c r="C84" s="524"/>
      <c r="D84" s="524"/>
      <c r="E84" s="524"/>
      <c r="F84" s="524"/>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9"/>
      <c r="B103" s="437"/>
      <c r="C103" s="437"/>
      <c r="D103" s="437"/>
      <c r="E103" s="437"/>
      <c r="F103" s="444"/>
      <c r="G103" s="173"/>
    </row>
    <row r="104" spans="1:7" s="80" customFormat="1" ht="46.5" customHeight="1" x14ac:dyDescent="0.4">
      <c r="A104" s="523" t="s">
        <v>353</v>
      </c>
      <c r="B104" s="523"/>
      <c r="C104" s="523"/>
      <c r="D104" s="523"/>
      <c r="E104" s="523"/>
      <c r="F104" s="523"/>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5"/>
      <c r="B111" s="446"/>
      <c r="C111" s="446"/>
      <c r="D111" s="446"/>
      <c r="E111" s="446"/>
      <c r="F111" s="447"/>
      <c r="G111" s="129"/>
    </row>
    <row r="112" spans="1:7" s="80" customFormat="1" ht="39.75" customHeight="1" x14ac:dyDescent="0.4">
      <c r="A112" s="523" t="s">
        <v>391</v>
      </c>
      <c r="B112" s="523"/>
      <c r="C112" s="523"/>
      <c r="D112" s="523"/>
      <c r="E112" s="523"/>
      <c r="F112" s="523"/>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7"/>
      <c r="B120" s="437"/>
      <c r="C120" s="437"/>
      <c r="D120" s="437"/>
      <c r="E120" s="437"/>
      <c r="F120" s="437"/>
      <c r="G120" s="173"/>
    </row>
    <row r="121" spans="1:7" ht="22.5" x14ac:dyDescent="0.4">
      <c r="A121" s="523" t="s">
        <v>311</v>
      </c>
      <c r="B121" s="523"/>
      <c r="C121" s="523"/>
      <c r="D121" s="523"/>
      <c r="E121" s="523"/>
      <c r="F121" s="523"/>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38"/>
      <c r="B132" s="438"/>
      <c r="C132" s="438"/>
      <c r="D132" s="438"/>
      <c r="E132" s="438"/>
      <c r="F132" s="438"/>
      <c r="G132" s="114"/>
    </row>
    <row r="133" spans="1:16384" ht="22.5" customHeight="1" x14ac:dyDescent="0.4">
      <c r="A133" s="525" t="s">
        <v>425</v>
      </c>
      <c r="B133" s="525"/>
      <c r="C133" s="525"/>
      <c r="D133" s="525"/>
      <c r="E133" s="525"/>
      <c r="F133" s="525"/>
      <c r="G133" s="114"/>
    </row>
    <row r="134" spans="1:16384" ht="22.5" customHeight="1" x14ac:dyDescent="0.4">
      <c r="A134" s="526"/>
      <c r="B134" s="526"/>
      <c r="C134" s="526"/>
      <c r="D134" s="526"/>
      <c r="E134" s="526"/>
      <c r="F134" s="526"/>
      <c r="G134" s="114"/>
    </row>
    <row r="135" spans="1:16384" s="326" customFormat="1" ht="22.5" customHeight="1" x14ac:dyDescent="0.25">
      <c r="A135" s="448" t="s">
        <v>28</v>
      </c>
      <c r="B135" s="449" t="s">
        <v>29</v>
      </c>
      <c r="C135" s="449"/>
      <c r="D135" s="449" t="s">
        <v>42</v>
      </c>
      <c r="E135" s="450" t="s">
        <v>266</v>
      </c>
      <c r="F135" s="450" t="s">
        <v>302</v>
      </c>
    </row>
    <row r="136" spans="1:16384" s="326" customFormat="1" ht="22.5" customHeight="1" x14ac:dyDescent="0.25">
      <c r="A136" s="448"/>
      <c r="B136" s="118" t="s">
        <v>32</v>
      </c>
      <c r="C136" s="118" t="s">
        <v>31</v>
      </c>
      <c r="D136" s="449"/>
      <c r="E136" s="450"/>
      <c r="F136" s="450"/>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7" t="s">
        <v>462</v>
      </c>
      <c r="B139" s="527"/>
      <c r="C139" s="527"/>
      <c r="D139" s="527"/>
      <c r="E139" s="527"/>
      <c r="F139" s="527"/>
      <c r="G139" s="114"/>
    </row>
    <row r="140" spans="1:16384" ht="22.5" x14ac:dyDescent="0.45">
      <c r="A140" s="349" t="s">
        <v>50</v>
      </c>
      <c r="B140" s="122">
        <v>2</v>
      </c>
      <c r="C140" s="143" t="str">
        <f>IF(B140=0, -10, IF(B140=1, -5, "0"))</f>
        <v>0</v>
      </c>
      <c r="D140" s="406"/>
      <c r="E140" s="269"/>
      <c r="F140" s="123"/>
      <c r="G140" s="114"/>
    </row>
    <row r="141" spans="1:16384" ht="42" x14ac:dyDescent="0.4">
      <c r="A141" s="125" t="s">
        <v>334</v>
      </c>
      <c r="B141" s="122">
        <v>1</v>
      </c>
      <c r="C141" s="125"/>
      <c r="D141" s="125" t="s">
        <v>636</v>
      </c>
      <c r="E141" s="125" t="s">
        <v>553</v>
      </c>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408</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ht="21" x14ac:dyDescent="0.4">
      <c r="A146" s="339"/>
      <c r="B146" s="338"/>
      <c r="C146" s="347"/>
      <c r="D146" s="347"/>
      <c r="E146" s="347"/>
      <c r="F146" s="347"/>
      <c r="G146" s="114"/>
    </row>
    <row r="147" spans="1:7" ht="24.75" customHeight="1" x14ac:dyDescent="0.4">
      <c r="A147" s="476" t="s">
        <v>350</v>
      </c>
      <c r="B147" s="476"/>
      <c r="C147" s="476"/>
      <c r="D147" s="476"/>
      <c r="E147" s="476"/>
      <c r="F147" s="476"/>
      <c r="G147" s="114"/>
    </row>
    <row r="148" spans="1:7" ht="63" x14ac:dyDescent="0.4">
      <c r="A148" s="306" t="s">
        <v>334</v>
      </c>
      <c r="B148" s="318">
        <v>1</v>
      </c>
      <c r="C148" s="306"/>
      <c r="D148" s="306" t="s">
        <v>554</v>
      </c>
      <c r="E148" s="306" t="s">
        <v>623</v>
      </c>
      <c r="F148" s="322"/>
      <c r="G148" s="114"/>
    </row>
    <row r="149" spans="1:7" ht="21" x14ac:dyDescent="0.4">
      <c r="A149" s="125" t="s">
        <v>422</v>
      </c>
      <c r="B149" s="318">
        <v>2</v>
      </c>
      <c r="C149" s="125"/>
      <c r="D149" s="125"/>
      <c r="E149" s="125"/>
      <c r="F149" s="322"/>
      <c r="G149" s="114"/>
    </row>
    <row r="150" spans="1:7" ht="21" x14ac:dyDescent="0.4">
      <c r="A150" s="125" t="s">
        <v>409</v>
      </c>
      <c r="B150" s="318">
        <v>2</v>
      </c>
      <c r="C150" s="125"/>
      <c r="D150" s="125"/>
      <c r="E150" s="125"/>
      <c r="F150" s="322"/>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105.75" customHeight="1" x14ac:dyDescent="0.4">
      <c r="A153" s="294" t="s">
        <v>312</v>
      </c>
      <c r="B153" s="318">
        <v>1</v>
      </c>
      <c r="C153" s="169" t="str">
        <f>IF(B153=0, -5, "0")</f>
        <v>0</v>
      </c>
      <c r="D153" s="125" t="s">
        <v>555</v>
      </c>
      <c r="E153" s="125" t="s">
        <v>556</v>
      </c>
      <c r="F153" s="322"/>
      <c r="G153" s="114"/>
    </row>
    <row r="154" spans="1:7" ht="84" x14ac:dyDescent="0.4">
      <c r="A154" s="125" t="s">
        <v>338</v>
      </c>
      <c r="B154" s="318">
        <v>1</v>
      </c>
      <c r="C154" s="125"/>
      <c r="D154" s="125" t="s">
        <v>624</v>
      </c>
      <c r="E154" s="125" t="s">
        <v>625</v>
      </c>
      <c r="F154" s="322"/>
      <c r="G154" s="114"/>
    </row>
    <row r="155" spans="1:7" ht="147" x14ac:dyDescent="0.4">
      <c r="A155" s="283" t="s">
        <v>371</v>
      </c>
      <c r="B155" s="318">
        <v>0</v>
      </c>
      <c r="C155" s="143">
        <f>IF(B155=0, -10, "0")</f>
        <v>-10</v>
      </c>
      <c r="D155" s="125" t="s">
        <v>557</v>
      </c>
      <c r="E155" s="125" t="s">
        <v>637</v>
      </c>
      <c r="F155" s="322"/>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ht="21" x14ac:dyDescent="0.4">
      <c r="A162" s="121" t="s">
        <v>403</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ht="21" x14ac:dyDescent="0.4">
      <c r="A165" s="439"/>
      <c r="B165" s="437"/>
      <c r="C165" s="437"/>
      <c r="D165" s="437"/>
      <c r="E165" s="437"/>
      <c r="F165" s="437"/>
      <c r="G165" s="114"/>
    </row>
    <row r="166" spans="1:7" ht="32.25" customHeight="1" x14ac:dyDescent="0.4">
      <c r="A166" s="527" t="s">
        <v>463</v>
      </c>
      <c r="B166" s="527"/>
      <c r="C166" s="527"/>
      <c r="D166" s="527"/>
      <c r="E166" s="527"/>
      <c r="F166" s="527"/>
      <c r="G166" s="114"/>
    </row>
    <row r="167" spans="1:7" ht="63" x14ac:dyDescent="0.4">
      <c r="A167" s="404" t="s">
        <v>316</v>
      </c>
      <c r="B167" s="122">
        <v>2</v>
      </c>
      <c r="C167" s="143" t="str">
        <f>IF(B167=0, -10, "0")</f>
        <v>0</v>
      </c>
      <c r="D167" s="286"/>
      <c r="E167" s="286"/>
      <c r="F167" s="322"/>
      <c r="G167" s="114"/>
    </row>
    <row r="168" spans="1:7" ht="21" x14ac:dyDescent="0.4">
      <c r="A168" s="125" t="s">
        <v>342</v>
      </c>
      <c r="B168" s="122">
        <v>2</v>
      </c>
      <c r="C168" s="125"/>
      <c r="D168" s="125"/>
      <c r="E168" s="124"/>
      <c r="F168" s="322"/>
      <c r="G168" s="114"/>
    </row>
    <row r="169" spans="1:7" ht="21" x14ac:dyDescent="0.4">
      <c r="A169" s="125" t="s">
        <v>398</v>
      </c>
      <c r="B169" s="122">
        <v>2</v>
      </c>
      <c r="C169" s="125"/>
      <c r="D169" s="125"/>
      <c r="E169" s="124"/>
      <c r="F169" s="322"/>
      <c r="G169" s="114"/>
    </row>
    <row r="170" spans="1:7" ht="21" x14ac:dyDescent="0.4">
      <c r="A170" s="125" t="s">
        <v>343</v>
      </c>
      <c r="B170" s="122">
        <v>2</v>
      </c>
      <c r="C170" s="125"/>
      <c r="D170" s="125"/>
      <c r="E170" s="124"/>
      <c r="F170" s="322"/>
      <c r="G170" s="114"/>
    </row>
    <row r="171" spans="1:7" ht="21" x14ac:dyDescent="0.4">
      <c r="A171" s="295" t="s">
        <v>379</v>
      </c>
      <c r="B171" s="122">
        <v>2</v>
      </c>
      <c r="C171" s="143" t="str">
        <f>IF(B171=0, -10, "0")</f>
        <v>0</v>
      </c>
      <c r="D171" s="125"/>
      <c r="E171" s="124"/>
      <c r="F171" s="322"/>
      <c r="G171" s="114"/>
    </row>
    <row r="172" spans="1:7" ht="21" x14ac:dyDescent="0.4">
      <c r="A172" s="125" t="s">
        <v>410</v>
      </c>
      <c r="B172" s="122">
        <v>2</v>
      </c>
      <c r="C172" s="125"/>
      <c r="D172" s="125"/>
      <c r="E172" s="124"/>
      <c r="F172" s="322"/>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411</v>
      </c>
      <c r="B175" s="122">
        <v>2</v>
      </c>
      <c r="C175" s="125"/>
      <c r="D175" s="125"/>
      <c r="E175" s="124"/>
      <c r="F175" s="322"/>
      <c r="G175" s="114"/>
    </row>
    <row r="176" spans="1:7" ht="21" x14ac:dyDescent="0.4">
      <c r="A176" s="440"/>
      <c r="B176" s="441"/>
      <c r="C176" s="441"/>
      <c r="D176" s="441"/>
      <c r="E176" s="441"/>
      <c r="F176" s="441"/>
      <c r="G176" s="114"/>
    </row>
    <row r="177" spans="1:7" ht="32.25" customHeight="1" x14ac:dyDescent="0.4">
      <c r="A177" s="527" t="s">
        <v>311</v>
      </c>
      <c r="B177" s="527"/>
      <c r="C177" s="527"/>
      <c r="D177" s="527"/>
      <c r="E177" s="527"/>
      <c r="F177" s="527"/>
      <c r="G177" s="114"/>
    </row>
    <row r="178" spans="1:7" ht="21" x14ac:dyDescent="0.4">
      <c r="A178" s="121" t="s">
        <v>348</v>
      </c>
      <c r="B178" s="122">
        <v>2</v>
      </c>
      <c r="C178" s="121"/>
      <c r="D178" s="121"/>
      <c r="E178" s="121"/>
      <c r="F178" s="123"/>
      <c r="G178" s="114"/>
    </row>
    <row r="179" spans="1:7" ht="21" x14ac:dyDescent="0.4">
      <c r="A179" s="125" t="s">
        <v>369</v>
      </c>
      <c r="B179" s="122">
        <v>2</v>
      </c>
      <c r="C179" s="125"/>
      <c r="D179" s="125"/>
      <c r="E179" s="125"/>
      <c r="F179" s="322"/>
      <c r="G179" s="114"/>
    </row>
    <row r="180" spans="1:7" ht="21" x14ac:dyDescent="0.4">
      <c r="A180" s="125" t="s">
        <v>328</v>
      </c>
      <c r="B180" s="122">
        <v>2</v>
      </c>
      <c r="C180" s="125"/>
      <c r="D180" s="125"/>
      <c r="E180" s="125"/>
      <c r="F180" s="322"/>
      <c r="G180" s="114"/>
    </row>
    <row r="181" spans="1:7" ht="105" x14ac:dyDescent="0.4">
      <c r="A181" s="125" t="s">
        <v>333</v>
      </c>
      <c r="B181" s="122">
        <v>1</v>
      </c>
      <c r="C181" s="125"/>
      <c r="D181" s="125" t="s">
        <v>638</v>
      </c>
      <c r="E181" s="125" t="s">
        <v>558</v>
      </c>
      <c r="F181" s="322"/>
      <c r="G181" s="114"/>
    </row>
    <row r="182" spans="1:7" ht="21" x14ac:dyDescent="0.4">
      <c r="A182" s="125" t="s">
        <v>393</v>
      </c>
      <c r="B182" s="122">
        <v>2</v>
      </c>
      <c r="C182" s="125"/>
      <c r="D182" s="125"/>
      <c r="E182" s="125"/>
      <c r="F182" s="322"/>
      <c r="G182" s="114"/>
    </row>
    <row r="183" spans="1:7" ht="21" x14ac:dyDescent="0.4">
      <c r="A183" s="125" t="s">
        <v>438</v>
      </c>
      <c r="B183" s="122">
        <v>2</v>
      </c>
      <c r="C183" s="125"/>
      <c r="D183" s="125"/>
      <c r="E183" s="125"/>
      <c r="F183" s="322"/>
      <c r="G183" s="114"/>
    </row>
    <row r="184" spans="1:7" ht="21" x14ac:dyDescent="0.4">
      <c r="A184" s="125" t="s">
        <v>407</v>
      </c>
      <c r="B184" s="122">
        <v>2</v>
      </c>
      <c r="C184" s="125"/>
      <c r="D184" s="125"/>
      <c r="E184" s="125"/>
      <c r="F184" s="322"/>
      <c r="G184" s="114"/>
    </row>
    <row r="185" spans="1:7" ht="80.25" customHeight="1" x14ac:dyDescent="0.4">
      <c r="A185" s="125" t="s">
        <v>423</v>
      </c>
      <c r="B185" s="122">
        <v>1</v>
      </c>
      <c r="C185" s="121"/>
      <c r="D185" s="411">
        <v>0.5</v>
      </c>
      <c r="E185" s="121"/>
      <c r="F185" s="322"/>
      <c r="G185" s="114"/>
    </row>
    <row r="186" spans="1:7" ht="22.5" x14ac:dyDescent="0.4">
      <c r="A186" s="292" t="s">
        <v>439</v>
      </c>
      <c r="B186" s="477"/>
      <c r="C186" s="478"/>
      <c r="D186" s="309">
        <f>SUM(B148:C164,B178:C185,B167:C175,B140:C145)</f>
        <v>62</v>
      </c>
      <c r="E186" s="108"/>
      <c r="F186" s="114"/>
      <c r="G186" s="114"/>
    </row>
    <row r="187" spans="1:7" ht="22.5" x14ac:dyDescent="0.4">
      <c r="A187" s="292" t="s">
        <v>440</v>
      </c>
      <c r="B187" s="278"/>
      <c r="C187" s="279"/>
      <c r="D187" s="280">
        <f>D186/(COUNT(B140:C145,B148:C164,B167:C175,B178:C185)*2)</f>
        <v>0.75609756097560976</v>
      </c>
      <c r="E187" s="108"/>
      <c r="F187" s="114"/>
      <c r="G187" s="114"/>
    </row>
    <row r="188" spans="1:7" ht="21" x14ac:dyDescent="0.4">
      <c r="A188" s="442"/>
      <c r="B188" s="442"/>
      <c r="C188" s="442"/>
      <c r="D188" s="442"/>
      <c r="E188" s="442"/>
      <c r="F188" s="442"/>
      <c r="G188" s="114"/>
    </row>
    <row r="189" spans="1:7" ht="22.5" x14ac:dyDescent="0.45">
      <c r="A189" s="115" t="s">
        <v>100</v>
      </c>
      <c r="B189" s="115"/>
      <c r="C189" s="115"/>
      <c r="D189" s="115"/>
      <c r="E189" s="115"/>
      <c r="F189" s="115"/>
      <c r="G189" s="114"/>
    </row>
    <row r="190" spans="1:7" ht="21" x14ac:dyDescent="0.4">
      <c r="A190" s="156">
        <f>B11</f>
        <v>43559</v>
      </c>
      <c r="B190" s="114"/>
      <c r="C190" s="135"/>
      <c r="D190" s="114"/>
      <c r="E190" s="108"/>
      <c r="F190" s="114"/>
      <c r="G190" s="114"/>
    </row>
    <row r="191" spans="1:7" ht="21" x14ac:dyDescent="0.4">
      <c r="A191" s="448" t="s">
        <v>28</v>
      </c>
      <c r="B191" s="449" t="s">
        <v>29</v>
      </c>
      <c r="C191" s="449"/>
      <c r="D191" s="449" t="s">
        <v>42</v>
      </c>
      <c r="E191" s="450" t="s">
        <v>266</v>
      </c>
      <c r="F191" s="450" t="s">
        <v>302</v>
      </c>
      <c r="G191" s="114"/>
    </row>
    <row r="192" spans="1:7" ht="21" x14ac:dyDescent="0.4">
      <c r="A192" s="448"/>
      <c r="B192" s="118" t="s">
        <v>32</v>
      </c>
      <c r="C192" s="118" t="s">
        <v>31</v>
      </c>
      <c r="D192" s="449"/>
      <c r="E192" s="450"/>
      <c r="F192" s="450"/>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42" x14ac:dyDescent="0.4">
      <c r="A195" s="164" t="s">
        <v>49</v>
      </c>
      <c r="B195" s="122">
        <v>1</v>
      </c>
      <c r="C195" s="122"/>
      <c r="D195" s="123" t="s">
        <v>559</v>
      </c>
      <c r="E195" s="123" t="s">
        <v>560</v>
      </c>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62" t="s">
        <v>34</v>
      </c>
      <c r="B203" s="463"/>
      <c r="C203" s="464"/>
      <c r="D203" s="130">
        <f>SUM(B195:C202)</f>
        <v>11</v>
      </c>
      <c r="E203" s="108"/>
      <c r="F203" s="114"/>
      <c r="G203" s="114"/>
    </row>
    <row r="204" spans="1:7" ht="21" x14ac:dyDescent="0.4">
      <c r="A204" s="130" t="s">
        <v>33</v>
      </c>
      <c r="B204" s="131"/>
      <c r="C204" s="132"/>
      <c r="D204" s="133">
        <f>D203/(COUNT(B195:C202)*2)</f>
        <v>0.91666666666666663</v>
      </c>
      <c r="E204" s="108"/>
      <c r="F204" s="114"/>
      <c r="G204" s="114"/>
    </row>
    <row r="205" spans="1:7" ht="21" x14ac:dyDescent="0.4">
      <c r="A205" s="436"/>
      <c r="B205" s="436"/>
      <c r="C205" s="436"/>
      <c r="D205" s="436"/>
      <c r="E205" s="436"/>
      <c r="F205" s="436"/>
      <c r="G205" s="114"/>
    </row>
    <row r="206" spans="1:7" ht="22.5" x14ac:dyDescent="0.4">
      <c r="A206" s="136" t="s">
        <v>104</v>
      </c>
      <c r="B206" s="192"/>
      <c r="C206" s="137"/>
      <c r="D206" s="137"/>
      <c r="E206" s="137"/>
      <c r="F206" s="137"/>
      <c r="G206" s="114"/>
    </row>
    <row r="207" spans="1:7" ht="21" x14ac:dyDescent="0.4">
      <c r="A207" s="138" t="s">
        <v>210</v>
      </c>
      <c r="B207" s="122">
        <v>2</v>
      </c>
      <c r="C207" s="122"/>
      <c r="D207" s="172"/>
      <c r="E207" s="172"/>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45.75" customHeight="1" x14ac:dyDescent="0.4">
      <c r="A211" s="291" t="s">
        <v>441</v>
      </c>
      <c r="B211" s="122" t="s">
        <v>30</v>
      </c>
      <c r="C211" s="143" t="str">
        <f>IF(B211=0, -10, "0")</f>
        <v>0</v>
      </c>
      <c r="D211" s="196"/>
      <c r="E211" s="124"/>
      <c r="F211" s="123"/>
      <c r="G211" s="114"/>
    </row>
    <row r="212" spans="1:7" ht="21" x14ac:dyDescent="0.4">
      <c r="A212" s="121" t="s">
        <v>209</v>
      </c>
      <c r="B212" s="122">
        <v>2</v>
      </c>
      <c r="C212" s="122"/>
      <c r="D212" s="194"/>
      <c r="E212" s="124"/>
      <c r="F212" s="123"/>
      <c r="G212" s="114"/>
    </row>
    <row r="213" spans="1:7" ht="21" x14ac:dyDescent="0.4">
      <c r="A213" s="298" t="s">
        <v>337</v>
      </c>
      <c r="B213" s="122">
        <v>2</v>
      </c>
      <c r="C213" s="166"/>
      <c r="D213" s="194"/>
      <c r="E213" s="124"/>
      <c r="F213" s="123"/>
      <c r="G213" s="114"/>
    </row>
    <row r="214" spans="1:7" ht="21" x14ac:dyDescent="0.4">
      <c r="A214" s="299" t="s">
        <v>412</v>
      </c>
      <c r="B214" s="122">
        <v>2</v>
      </c>
      <c r="C214" s="183"/>
      <c r="D214" s="128"/>
      <c r="E214" s="124"/>
      <c r="F214" s="123"/>
      <c r="G214" s="114"/>
    </row>
    <row r="215" spans="1:7" ht="63" x14ac:dyDescent="0.4">
      <c r="A215" s="138" t="s">
        <v>142</v>
      </c>
      <c r="B215" s="122">
        <v>0</v>
      </c>
      <c r="C215" s="126"/>
      <c r="D215" s="123" t="s">
        <v>561</v>
      </c>
      <c r="E215" s="123" t="s">
        <v>562</v>
      </c>
      <c r="F215" s="123"/>
      <c r="G215" s="114"/>
    </row>
    <row r="216" spans="1:7" s="80" customFormat="1" ht="24.75" customHeight="1" x14ac:dyDescent="0.4">
      <c r="A216" s="197" t="s">
        <v>413</v>
      </c>
      <c r="B216" s="122">
        <v>2</v>
      </c>
      <c r="C216" s="198" t="str">
        <f>IF(B216=0, -5, "0")</f>
        <v>0</v>
      </c>
      <c r="D216" s="128"/>
      <c r="E216" s="128"/>
      <c r="F216" s="123"/>
      <c r="G216" s="129"/>
    </row>
    <row r="217" spans="1:7" ht="63" x14ac:dyDescent="0.4">
      <c r="A217" s="121" t="s">
        <v>201</v>
      </c>
      <c r="B217" s="122">
        <v>1</v>
      </c>
      <c r="C217" s="126"/>
      <c r="D217" s="123" t="s">
        <v>626</v>
      </c>
      <c r="E217" s="128" t="s">
        <v>627</v>
      </c>
      <c r="F217" s="123"/>
      <c r="G217" s="114"/>
    </row>
    <row r="218" spans="1:7" ht="42" x14ac:dyDescent="0.4">
      <c r="A218" s="168" t="s">
        <v>394</v>
      </c>
      <c r="B218" s="122">
        <v>2</v>
      </c>
      <c r="C218" s="198" t="str">
        <f>IF(B218=0, -5, "0")</f>
        <v>0</v>
      </c>
      <c r="D218" s="123"/>
      <c r="E218" s="123"/>
      <c r="F218" s="123"/>
      <c r="G218" s="129"/>
    </row>
    <row r="219" spans="1:7" ht="21" x14ac:dyDescent="0.4">
      <c r="A219" s="199" t="s">
        <v>133</v>
      </c>
      <c r="B219" s="122">
        <v>2</v>
      </c>
      <c r="C219" s="174" t="str">
        <f>IF(B219=0, -5, "0")</f>
        <v>0</v>
      </c>
      <c r="D219" s="178"/>
      <c r="E219" s="123"/>
      <c r="F219" s="123"/>
      <c r="G219" s="129"/>
    </row>
    <row r="220" spans="1:7" ht="40.5" customHeight="1" x14ac:dyDescent="0.4">
      <c r="A220" s="290" t="s">
        <v>354</v>
      </c>
      <c r="B220" s="122">
        <v>0</v>
      </c>
      <c r="C220" s="142">
        <f>IF(B220=0, -2, "0")</f>
        <v>-2</v>
      </c>
      <c r="D220" s="128" t="s">
        <v>567</v>
      </c>
      <c r="E220" s="128" t="s">
        <v>563</v>
      </c>
      <c r="F220" s="123"/>
      <c r="G220" s="129"/>
    </row>
    <row r="221" spans="1:7" ht="18" customHeight="1" x14ac:dyDescent="0.45">
      <c r="A221" s="290" t="s">
        <v>63</v>
      </c>
      <c r="B221" s="122">
        <v>2</v>
      </c>
      <c r="C221" s="142" t="str">
        <f>IF(B221=0, -2, "0")</f>
        <v>0</v>
      </c>
      <c r="D221" s="128"/>
      <c r="E221" s="180"/>
      <c r="F221" s="123"/>
      <c r="G221" s="129"/>
    </row>
    <row r="222" spans="1:7" ht="21" x14ac:dyDescent="0.4">
      <c r="A222" s="290" t="s">
        <v>331</v>
      </c>
      <c r="B222" s="122">
        <v>2</v>
      </c>
      <c r="C222" s="142" t="str">
        <f>IF(B222=0, -2, "0")</f>
        <v>0</v>
      </c>
      <c r="D222" s="128"/>
      <c r="E222" s="124"/>
      <c r="F222" s="123"/>
      <c r="G222" s="129"/>
    </row>
    <row r="223" spans="1:7" ht="21" x14ac:dyDescent="0.4">
      <c r="A223" s="121" t="s">
        <v>403</v>
      </c>
      <c r="B223" s="122">
        <v>2</v>
      </c>
      <c r="C223" s="296"/>
      <c r="D223" s="128"/>
      <c r="E223" s="124"/>
      <c r="F223" s="123"/>
      <c r="G223" s="129"/>
    </row>
    <row r="224" spans="1:7" ht="40.5" customHeight="1" x14ac:dyDescent="0.4">
      <c r="A224" s="121" t="s">
        <v>150</v>
      </c>
      <c r="B224" s="122">
        <v>2</v>
      </c>
      <c r="C224" s="122"/>
      <c r="D224" s="123"/>
      <c r="E224" s="124"/>
      <c r="F224" s="123"/>
      <c r="G224" s="173"/>
    </row>
    <row r="225" spans="1:7" ht="21" x14ac:dyDescent="0.4">
      <c r="A225" s="201" t="s">
        <v>427</v>
      </c>
      <c r="B225" s="122">
        <v>2</v>
      </c>
      <c r="C225" s="122"/>
      <c r="D225" s="201"/>
      <c r="E225" s="123"/>
      <c r="F225" s="123"/>
      <c r="G225" s="173"/>
    </row>
    <row r="226" spans="1:7" s="80" customFormat="1" ht="67.5" x14ac:dyDescent="0.4">
      <c r="A226" s="202" t="s">
        <v>316</v>
      </c>
      <c r="B226" s="122">
        <v>2</v>
      </c>
      <c r="C226" s="143" t="str">
        <f>IF(B226=0, -10, "0")</f>
        <v>0</v>
      </c>
      <c r="D226" s="128"/>
      <c r="E226" s="127"/>
      <c r="F226" s="123"/>
      <c r="G226" s="129"/>
    </row>
    <row r="227" spans="1:7" ht="21" x14ac:dyDescent="0.4">
      <c r="A227" s="462" t="s">
        <v>34</v>
      </c>
      <c r="B227" s="463"/>
      <c r="C227" s="464"/>
      <c r="D227" s="148">
        <f>SUM(B207:C226)</f>
        <v>31</v>
      </c>
      <c r="E227" s="108"/>
      <c r="F227" s="114"/>
      <c r="G227" s="114"/>
    </row>
    <row r="228" spans="1:7" ht="21" x14ac:dyDescent="0.4">
      <c r="A228" s="130" t="s">
        <v>33</v>
      </c>
      <c r="B228" s="131"/>
      <c r="C228" s="132"/>
      <c r="D228" s="133">
        <f>D227/(COUNT(B207:C226)*2)</f>
        <v>0.77500000000000002</v>
      </c>
      <c r="E228" s="108"/>
      <c r="F228" s="114"/>
      <c r="G228" s="114"/>
    </row>
    <row r="229" spans="1:7" ht="21" x14ac:dyDescent="0.4">
      <c r="A229" s="436"/>
      <c r="B229" s="436"/>
      <c r="C229" s="436"/>
      <c r="D229" s="436"/>
      <c r="E229" s="436"/>
      <c r="F229" s="436"/>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414</v>
      </c>
      <c r="B235" s="122">
        <v>2</v>
      </c>
      <c r="C235" s="143" t="str">
        <f>IF(B235=0, -10, IF(B235=1, -5, "0"))</f>
        <v>0</v>
      </c>
      <c r="D235" s="205"/>
      <c r="E235" s="128"/>
      <c r="F235" s="123"/>
      <c r="G235" s="129"/>
    </row>
    <row r="236" spans="1:7" s="80" customFormat="1" ht="20.25" customHeight="1" x14ac:dyDescent="0.45">
      <c r="A236" s="519" t="s">
        <v>311</v>
      </c>
      <c r="B236" s="520"/>
      <c r="C236" s="520"/>
      <c r="D236" s="521"/>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v>2</v>
      </c>
      <c r="C242" s="206"/>
      <c r="D242" s="128"/>
      <c r="E242" s="128"/>
      <c r="F242" s="123"/>
      <c r="G242" s="129"/>
    </row>
    <row r="243" spans="1:7" s="80" customFormat="1" ht="21" x14ac:dyDescent="0.4">
      <c r="A243" s="125" t="s">
        <v>407</v>
      </c>
      <c r="B243" s="122">
        <v>2</v>
      </c>
      <c r="C243" s="206"/>
      <c r="D243" s="128"/>
      <c r="E243" s="128"/>
      <c r="F243" s="123"/>
      <c r="G243" s="129"/>
    </row>
    <row r="244" spans="1:7" ht="78.75" customHeight="1" x14ac:dyDescent="0.4">
      <c r="A244" s="125" t="s">
        <v>423</v>
      </c>
      <c r="B244" s="122">
        <v>1</v>
      </c>
      <c r="C244" s="166"/>
      <c r="D244" s="411">
        <v>0.5</v>
      </c>
      <c r="E244" s="414">
        <f>COUNTIF('A1 Exploitation'!F194:F243,"ok")</f>
        <v>1</v>
      </c>
      <c r="F244" s="414">
        <f>COUNTA('A1 Exploitation'!F194:F242)</f>
        <v>2</v>
      </c>
      <c r="G244" s="114"/>
    </row>
    <row r="245" spans="1:7" ht="21" x14ac:dyDescent="0.4">
      <c r="A245" s="462" t="s">
        <v>34</v>
      </c>
      <c r="B245" s="463"/>
      <c r="C245" s="464"/>
      <c r="D245" s="130">
        <f>SUM(B231:C235,B237:C244)</f>
        <v>25</v>
      </c>
      <c r="E245" s="108"/>
      <c r="F245" s="114"/>
      <c r="G245" s="114"/>
    </row>
    <row r="246" spans="1:7" ht="21" x14ac:dyDescent="0.4">
      <c r="A246" s="130" t="s">
        <v>33</v>
      </c>
      <c r="B246" s="131"/>
      <c r="C246" s="132"/>
      <c r="D246" s="133">
        <f>D245/(COUNT(B231:C235,B237:C244)*2)</f>
        <v>0.96153846153846156</v>
      </c>
      <c r="E246" s="108"/>
      <c r="F246" s="114"/>
      <c r="G246" s="114"/>
    </row>
    <row r="247" spans="1:7" ht="21" x14ac:dyDescent="0.4">
      <c r="A247" s="155"/>
      <c r="B247" s="114"/>
      <c r="C247" s="135"/>
      <c r="D247" s="114"/>
      <c r="E247" s="108"/>
      <c r="F247" s="114"/>
      <c r="G247" s="114"/>
    </row>
    <row r="248" spans="1:7" ht="22.5" x14ac:dyDescent="0.45">
      <c r="A248" s="377" t="s">
        <v>442</v>
      </c>
      <c r="B248" s="189"/>
      <c r="C248" s="190"/>
      <c r="D248" s="153">
        <f>SUM(D245,D203,D227)</f>
        <v>67</v>
      </c>
      <c r="E248" s="108"/>
      <c r="F248" s="114"/>
      <c r="G248" s="114"/>
    </row>
    <row r="249" spans="1:7" ht="22.5" x14ac:dyDescent="0.45">
      <c r="A249" s="377" t="s">
        <v>443</v>
      </c>
      <c r="B249" s="189"/>
      <c r="C249" s="190"/>
      <c r="D249" s="154">
        <f>D248/(COUNT(B231:C235,B195:C202,B207:C226,B237:C244)*2)</f>
        <v>0.85897435897435892</v>
      </c>
      <c r="E249" s="108"/>
      <c r="F249" s="114"/>
      <c r="G249" s="114"/>
    </row>
    <row r="250" spans="1:7" ht="21" x14ac:dyDescent="0.4">
      <c r="A250" s="436"/>
      <c r="B250" s="436"/>
      <c r="C250" s="436"/>
      <c r="D250" s="436"/>
      <c r="E250" s="436"/>
      <c r="F250" s="436"/>
      <c r="G250" s="114"/>
    </row>
    <row r="251" spans="1:7" ht="22.5" x14ac:dyDescent="0.45">
      <c r="A251" s="115" t="s">
        <v>101</v>
      </c>
      <c r="B251" s="115"/>
      <c r="C251" s="115"/>
      <c r="D251" s="115"/>
      <c r="E251" s="115"/>
      <c r="F251" s="115"/>
      <c r="G251" s="114"/>
    </row>
    <row r="252" spans="1:7" ht="21" x14ac:dyDescent="0.4">
      <c r="A252" s="156">
        <f>B11</f>
        <v>43559</v>
      </c>
      <c r="B252" s="114"/>
      <c r="C252" s="135"/>
      <c r="D252" s="129"/>
      <c r="E252" s="108"/>
      <c r="F252" s="114"/>
      <c r="G252" s="114"/>
    </row>
    <row r="253" spans="1:7" ht="21" x14ac:dyDescent="0.4">
      <c r="A253" s="448" t="s">
        <v>28</v>
      </c>
      <c r="B253" s="449" t="s">
        <v>29</v>
      </c>
      <c r="C253" s="449"/>
      <c r="D253" s="449" t="s">
        <v>42</v>
      </c>
      <c r="E253" s="450" t="s">
        <v>266</v>
      </c>
      <c r="F253" s="450" t="s">
        <v>302</v>
      </c>
      <c r="G253" s="129"/>
    </row>
    <row r="254" spans="1:7" ht="21" x14ac:dyDescent="0.4">
      <c r="A254" s="448"/>
      <c r="B254" s="118" t="s">
        <v>32</v>
      </c>
      <c r="C254" s="118" t="s">
        <v>31</v>
      </c>
      <c r="D254" s="449"/>
      <c r="E254" s="450"/>
      <c r="F254" s="450"/>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387</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62" t="s">
        <v>34</v>
      </c>
      <c r="B265" s="463"/>
      <c r="C265" s="464"/>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392</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84" x14ac:dyDescent="0.4">
      <c r="A276" s="291" t="s">
        <v>441</v>
      </c>
      <c r="B276" s="122">
        <v>0</v>
      </c>
      <c r="C276" s="143">
        <f>IF(B276=0, -10, "0")</f>
        <v>-10</v>
      </c>
      <c r="D276" s="196" t="s">
        <v>564</v>
      </c>
      <c r="E276" s="123" t="s">
        <v>565</v>
      </c>
      <c r="F276" s="123"/>
      <c r="G276" s="129"/>
    </row>
    <row r="277" spans="1:7" ht="21" x14ac:dyDescent="0.4">
      <c r="A277" s="400" t="s">
        <v>395</v>
      </c>
      <c r="B277" s="122">
        <v>2</v>
      </c>
      <c r="C277" s="142" t="str">
        <f>IF(B277=0, -2, "0")</f>
        <v>0</v>
      </c>
      <c r="D277" s="194"/>
      <c r="E277" s="123"/>
      <c r="F277" s="123"/>
      <c r="G277" s="114"/>
    </row>
    <row r="278" spans="1:7" ht="63" x14ac:dyDescent="0.4">
      <c r="A278" s="121" t="s">
        <v>117</v>
      </c>
      <c r="B278" s="122">
        <v>1</v>
      </c>
      <c r="C278" s="122"/>
      <c r="D278" s="123" t="s">
        <v>628</v>
      </c>
      <c r="E278" s="123" t="s">
        <v>566</v>
      </c>
      <c r="F278" s="123"/>
      <c r="G278" s="114"/>
    </row>
    <row r="279" spans="1:7" ht="43.5" customHeight="1" x14ac:dyDescent="0.4">
      <c r="A279" s="209" t="s">
        <v>372</v>
      </c>
      <c r="B279" s="122">
        <v>2</v>
      </c>
      <c r="C279" s="169" t="str">
        <f>IF(B279=0, -5, "0")</f>
        <v>0</v>
      </c>
      <c r="D279" s="270"/>
      <c r="E279" s="124"/>
      <c r="F279" s="123"/>
      <c r="G279" s="114"/>
    </row>
    <row r="280" spans="1:7" ht="28.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21" customHeight="1" x14ac:dyDescent="0.4">
      <c r="A282" s="121" t="s">
        <v>142</v>
      </c>
      <c r="B282" s="122">
        <v>2</v>
      </c>
      <c r="C282" s="122"/>
      <c r="D282" s="128"/>
      <c r="E282" s="123"/>
      <c r="F282" s="123"/>
      <c r="G282" s="129"/>
    </row>
    <row r="283" spans="1:7" ht="21" customHeight="1" x14ac:dyDescent="0.4">
      <c r="A283" s="290" t="s">
        <v>354</v>
      </c>
      <c r="B283" s="122">
        <v>0</v>
      </c>
      <c r="C283" s="142">
        <f>IF(B283=0, -2, "0")</f>
        <v>-2</v>
      </c>
      <c r="D283" s="128" t="s">
        <v>567</v>
      </c>
      <c r="E283" s="128" t="s">
        <v>563</v>
      </c>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403</v>
      </c>
      <c r="B286" s="122">
        <v>2</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427</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70"/>
      <c r="B290" s="470"/>
      <c r="C290" s="470"/>
      <c r="D290" s="470"/>
      <c r="E290" s="470"/>
      <c r="F290" s="470"/>
      <c r="G290" s="129"/>
    </row>
    <row r="291" spans="1:7" s="80" customFormat="1" ht="31.5" customHeight="1" x14ac:dyDescent="0.4">
      <c r="A291" s="522" t="s">
        <v>311</v>
      </c>
      <c r="B291" s="522"/>
      <c r="C291" s="522"/>
      <c r="D291" s="522"/>
      <c r="E291" s="522"/>
      <c r="F291" s="522"/>
      <c r="G291" s="129"/>
    </row>
    <row r="292" spans="1:7" s="80" customFormat="1" ht="20.25" customHeight="1" x14ac:dyDescent="0.4">
      <c r="A292" s="125" t="s">
        <v>329</v>
      </c>
      <c r="B292" s="122">
        <v>2</v>
      </c>
      <c r="C292" s="126"/>
      <c r="D292" s="128"/>
      <c r="E292" s="127"/>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111.75" customHeight="1" x14ac:dyDescent="0.4">
      <c r="A296" s="157" t="s">
        <v>318</v>
      </c>
      <c r="B296" s="122">
        <v>1</v>
      </c>
      <c r="C296" s="174"/>
      <c r="D296" s="128" t="s">
        <v>568</v>
      </c>
      <c r="E296" s="128" t="s">
        <v>569</v>
      </c>
      <c r="F296" s="123"/>
      <c r="G296" s="129"/>
    </row>
    <row r="297" spans="1:7" s="80" customFormat="1" ht="22.5" customHeight="1" x14ac:dyDescent="0.4">
      <c r="A297" s="188" t="s">
        <v>328</v>
      </c>
      <c r="B297" s="122">
        <v>2</v>
      </c>
      <c r="C297" s="174"/>
      <c r="D297" s="128"/>
      <c r="E297" s="127"/>
      <c r="F297" s="123"/>
      <c r="G297" s="129"/>
    </row>
    <row r="298" spans="1:7" s="80" customFormat="1" ht="22.5" customHeight="1" x14ac:dyDescent="0.4">
      <c r="A298" s="125" t="s">
        <v>407</v>
      </c>
      <c r="B298" s="122">
        <v>2</v>
      </c>
      <c r="C298" s="174"/>
      <c r="D298" s="128"/>
      <c r="E298" s="127"/>
      <c r="F298" s="123"/>
      <c r="G298" s="129"/>
    </row>
    <row r="299" spans="1:7" ht="86.25" customHeight="1" x14ac:dyDescent="0.4">
      <c r="A299" s="121" t="s">
        <v>423</v>
      </c>
      <c r="B299" s="122">
        <v>1</v>
      </c>
      <c r="C299" s="122"/>
      <c r="D299" s="411">
        <v>0.86</v>
      </c>
      <c r="E299" s="147"/>
      <c r="F299" s="424"/>
      <c r="G299" s="129"/>
    </row>
    <row r="300" spans="1:7" ht="21" x14ac:dyDescent="0.4">
      <c r="A300" s="148" t="s">
        <v>34</v>
      </c>
      <c r="B300" s="148"/>
      <c r="C300" s="148"/>
      <c r="D300" s="148">
        <f>SUM(B269:C289,B292:C299)</f>
        <v>39</v>
      </c>
      <c r="E300" s="108"/>
      <c r="F300" s="114"/>
      <c r="G300" s="114"/>
    </row>
    <row r="301" spans="1:7" ht="21" x14ac:dyDescent="0.4">
      <c r="A301" s="130" t="s">
        <v>33</v>
      </c>
      <c r="B301" s="131"/>
      <c r="C301" s="132"/>
      <c r="D301" s="133">
        <f>D300/(COUNT(B269:C289,B292:C299)*2)</f>
        <v>0.62903225806451613</v>
      </c>
      <c r="E301" s="108"/>
      <c r="F301" s="114"/>
      <c r="G301" s="114"/>
    </row>
    <row r="302" spans="1:7" ht="21" x14ac:dyDescent="0.4">
      <c r="A302" s="155"/>
      <c r="B302" s="114"/>
      <c r="C302" s="135"/>
      <c r="D302" s="114"/>
      <c r="E302" s="108"/>
      <c r="F302" s="114"/>
      <c r="G302" s="114"/>
    </row>
    <row r="303" spans="1:7" ht="22.5" x14ac:dyDescent="0.45">
      <c r="A303" s="377" t="s">
        <v>444</v>
      </c>
      <c r="B303" s="189"/>
      <c r="C303" s="190"/>
      <c r="D303" s="153">
        <f>SUM(D265,D300)</f>
        <v>55</v>
      </c>
      <c r="E303" s="108"/>
      <c r="F303" s="114"/>
      <c r="G303" s="114"/>
    </row>
    <row r="304" spans="1:7" ht="22.5" x14ac:dyDescent="0.45">
      <c r="A304" s="377" t="s">
        <v>445</v>
      </c>
      <c r="B304" s="189"/>
      <c r="C304" s="190"/>
      <c r="D304" s="154">
        <f>D303/(COUNT(B257:C264,B269:C289,B292:C299)*2)</f>
        <v>0.70512820512820518</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43559</v>
      </c>
      <c r="B307" s="114"/>
      <c r="C307" s="135"/>
      <c r="D307" s="114"/>
      <c r="E307" s="108"/>
      <c r="F307" s="114"/>
      <c r="G307" s="114"/>
    </row>
    <row r="308" spans="1:7" ht="21" x14ac:dyDescent="0.4">
      <c r="A308" s="448" t="s">
        <v>28</v>
      </c>
      <c r="B308" s="449" t="s">
        <v>29</v>
      </c>
      <c r="C308" s="449"/>
      <c r="D308" s="449" t="s">
        <v>42</v>
      </c>
      <c r="E308" s="450" t="s">
        <v>266</v>
      </c>
      <c r="F308" s="450" t="s">
        <v>302</v>
      </c>
      <c r="G308" s="129"/>
    </row>
    <row r="309" spans="1:7" ht="21" x14ac:dyDescent="0.4">
      <c r="A309" s="448"/>
      <c r="B309" s="118" t="s">
        <v>32</v>
      </c>
      <c r="C309" s="118" t="s">
        <v>31</v>
      </c>
      <c r="D309" s="449"/>
      <c r="E309" s="450"/>
      <c r="F309" s="450"/>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v>2</v>
      </c>
      <c r="C324" s="143"/>
      <c r="D324" s="172"/>
      <c r="E324" s="124"/>
      <c r="F324" s="123"/>
      <c r="G324" s="114"/>
    </row>
    <row r="325" spans="1:7" ht="42" x14ac:dyDescent="0.4">
      <c r="A325" s="121" t="s">
        <v>135</v>
      </c>
      <c r="B325" s="122">
        <v>2</v>
      </c>
      <c r="C325" s="143"/>
      <c r="D325" s="172"/>
      <c r="E325" s="123"/>
      <c r="F325" s="123"/>
      <c r="G325" s="114"/>
    </row>
    <row r="326" spans="1:7" ht="84.75" x14ac:dyDescent="0.45">
      <c r="A326" s="211" t="s">
        <v>316</v>
      </c>
      <c r="B326" s="122">
        <v>1</v>
      </c>
      <c r="C326" s="143" t="str">
        <f>IF(B326=0, -10, "0")</f>
        <v>0</v>
      </c>
      <c r="D326" s="193" t="s">
        <v>639</v>
      </c>
      <c r="E326" s="123" t="s">
        <v>570</v>
      </c>
      <c r="F326" s="123"/>
      <c r="G326" s="114"/>
    </row>
    <row r="327" spans="1:7" ht="22.5" x14ac:dyDescent="0.4">
      <c r="A327" s="121" t="s">
        <v>53</v>
      </c>
      <c r="B327" s="122">
        <v>2</v>
      </c>
      <c r="C327" s="122"/>
      <c r="D327" s="191"/>
      <c r="E327" s="124"/>
      <c r="F327" s="123"/>
      <c r="G327" s="114"/>
    </row>
    <row r="328" spans="1:7" ht="252" x14ac:dyDescent="0.4">
      <c r="A328" s="291" t="s">
        <v>441</v>
      </c>
      <c r="B328" s="122">
        <v>0</v>
      </c>
      <c r="C328" s="143">
        <f>IF(B328=0, -10, IF(B328=1, -5, "0"))</f>
        <v>-10</v>
      </c>
      <c r="D328" s="196" t="s">
        <v>629</v>
      </c>
      <c r="E328" s="123" t="s">
        <v>630</v>
      </c>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415</v>
      </c>
      <c r="B333" s="122">
        <v>2</v>
      </c>
      <c r="C333" s="122"/>
      <c r="D333" s="191"/>
      <c r="E333" s="124"/>
      <c r="F333" s="123"/>
      <c r="G333" s="114"/>
    </row>
    <row r="334" spans="1:7" ht="22.5" x14ac:dyDescent="0.4">
      <c r="A334" s="159" t="s">
        <v>118</v>
      </c>
      <c r="B334" s="122">
        <v>2</v>
      </c>
      <c r="C334" s="122"/>
      <c r="D334" s="191"/>
      <c r="E334" s="124"/>
      <c r="F334" s="123"/>
      <c r="G334" s="114"/>
    </row>
    <row r="335" spans="1:7"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21" x14ac:dyDescent="0.4">
      <c r="A337" s="168" t="s">
        <v>58</v>
      </c>
      <c r="B337" s="122">
        <v>2</v>
      </c>
      <c r="C337" s="174" t="str">
        <f>IF(B337=0, -5, "0")</f>
        <v>0</v>
      </c>
      <c r="D337" s="213"/>
      <c r="E337" s="124"/>
      <c r="F337" s="123"/>
      <c r="G337" s="129"/>
    </row>
    <row r="338" spans="1:7" ht="40.5" customHeight="1" x14ac:dyDescent="0.4">
      <c r="A338" s="290" t="s">
        <v>354</v>
      </c>
      <c r="B338" s="122">
        <v>0</v>
      </c>
      <c r="C338" s="142">
        <f>IF(B338=0, -2, "0")</f>
        <v>-2</v>
      </c>
      <c r="D338" s="123" t="s">
        <v>567</v>
      </c>
      <c r="E338" s="128" t="s">
        <v>563</v>
      </c>
      <c r="F338" s="123"/>
      <c r="G338" s="129"/>
    </row>
    <row r="339" spans="1:7" ht="19.5" customHeight="1" x14ac:dyDescent="0.45">
      <c r="A339" s="290" t="s">
        <v>63</v>
      </c>
      <c r="B339" s="122">
        <v>2</v>
      </c>
      <c r="C339" s="142" t="str">
        <f>IF(B339=0, -2, "0")</f>
        <v>0</v>
      </c>
      <c r="D339" s="128"/>
      <c r="E339" s="180"/>
      <c r="F339" s="123"/>
      <c r="G339" s="129"/>
    </row>
    <row r="340" spans="1:7" ht="19.5" customHeight="1" x14ac:dyDescent="0.45">
      <c r="A340" s="290" t="s">
        <v>331</v>
      </c>
      <c r="B340" s="122">
        <v>2</v>
      </c>
      <c r="C340" s="142" t="str">
        <f>IF(B340=0, -2, "0")</f>
        <v>0</v>
      </c>
      <c r="D340" s="128"/>
      <c r="E340" s="180"/>
      <c r="F340" s="123"/>
      <c r="G340" s="129"/>
    </row>
    <row r="341" spans="1:7" ht="42" x14ac:dyDescent="0.4">
      <c r="A341" s="121" t="s">
        <v>403</v>
      </c>
      <c r="B341" s="122">
        <v>1</v>
      </c>
      <c r="C341" s="296"/>
      <c r="D341" s="123" t="s">
        <v>571</v>
      </c>
      <c r="E341" s="123" t="s">
        <v>572</v>
      </c>
      <c r="F341" s="123"/>
      <c r="G341" s="129"/>
    </row>
    <row r="342" spans="1:7" ht="65.25" customHeight="1" x14ac:dyDescent="0.4">
      <c r="A342" s="121" t="s">
        <v>381</v>
      </c>
      <c r="B342" s="122">
        <v>2</v>
      </c>
      <c r="C342" s="122"/>
      <c r="D342" s="124"/>
      <c r="E342" s="124"/>
      <c r="F342" s="123"/>
      <c r="G342" s="129"/>
    </row>
    <row r="343" spans="1:7" s="80" customFormat="1" ht="21" x14ac:dyDescent="0.4">
      <c r="A343" s="201" t="s">
        <v>427</v>
      </c>
      <c r="B343" s="122">
        <v>2</v>
      </c>
      <c r="C343" s="126"/>
      <c r="D343" s="177"/>
      <c r="E343" s="127"/>
      <c r="F343" s="123"/>
      <c r="G343" s="129"/>
    </row>
    <row r="344" spans="1:7" ht="21" x14ac:dyDescent="0.4">
      <c r="A344" s="130" t="s">
        <v>34</v>
      </c>
      <c r="B344" s="130"/>
      <c r="C344" s="130"/>
      <c r="D344" s="130">
        <f>SUM(B324:C343)</f>
        <v>22</v>
      </c>
      <c r="E344" s="108"/>
      <c r="F344" s="114"/>
      <c r="G344" s="114"/>
    </row>
    <row r="345" spans="1:7" ht="21" x14ac:dyDescent="0.4">
      <c r="A345" s="130" t="s">
        <v>33</v>
      </c>
      <c r="B345" s="131"/>
      <c r="C345" s="132"/>
      <c r="D345" s="133">
        <f>D344/(COUNT(B324:C343)*2)</f>
        <v>0.5</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392</v>
      </c>
      <c r="B350" s="122">
        <v>2</v>
      </c>
      <c r="C350" s="143" t="str">
        <f>IF(B350=0, -10, "0")</f>
        <v>0</v>
      </c>
      <c r="D350" s="184"/>
      <c r="E350" s="127"/>
      <c r="F350" s="123"/>
      <c r="G350" s="129"/>
    </row>
    <row r="351" spans="1:7" ht="30" customHeight="1" x14ac:dyDescent="0.4">
      <c r="A351" s="215" t="s">
        <v>382</v>
      </c>
      <c r="B351" s="122">
        <v>2</v>
      </c>
      <c r="C351" s="174" t="str">
        <f>IF(B351=0, -5, "0")</f>
        <v>0</v>
      </c>
      <c r="D351" s="163"/>
      <c r="E351" s="124"/>
      <c r="F351" s="123"/>
      <c r="G351" s="114"/>
    </row>
    <row r="352" spans="1:7" ht="21" x14ac:dyDescent="0.4">
      <c r="A352" s="138" t="s">
        <v>185</v>
      </c>
      <c r="B352" s="122">
        <v>2</v>
      </c>
      <c r="C352" s="122"/>
      <c r="D352" s="163"/>
      <c r="E352" s="124"/>
      <c r="F352" s="123"/>
      <c r="G352" s="114"/>
    </row>
    <row r="353" spans="1:7" ht="126" x14ac:dyDescent="0.4">
      <c r="A353" s="121" t="s">
        <v>214</v>
      </c>
      <c r="B353" s="122">
        <v>0</v>
      </c>
      <c r="C353" s="126"/>
      <c r="D353" s="216" t="s">
        <v>573</v>
      </c>
      <c r="E353" s="128" t="s">
        <v>574</v>
      </c>
      <c r="F353" s="123"/>
      <c r="G353" s="114"/>
    </row>
    <row r="354" spans="1:7" ht="21" x14ac:dyDescent="0.4">
      <c r="A354" s="290" t="s">
        <v>331</v>
      </c>
      <c r="B354" s="122">
        <v>2</v>
      </c>
      <c r="C354" s="142" t="str">
        <f>IF(B354=0, -2, "0")</f>
        <v>0</v>
      </c>
      <c r="D354" s="216"/>
      <c r="E354" s="127"/>
      <c r="F354" s="123"/>
      <c r="G354" s="114"/>
    </row>
    <row r="355" spans="1:7" ht="21" x14ac:dyDescent="0.4">
      <c r="A355" s="290" t="s">
        <v>397</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ht="21" x14ac:dyDescent="0.3">
      <c r="A357" s="461"/>
      <c r="B357" s="461"/>
      <c r="C357" s="461"/>
      <c r="D357" s="461"/>
      <c r="E357" s="461"/>
      <c r="F357" s="461"/>
      <c r="G357" s="461"/>
    </row>
    <row r="358" spans="1:7" ht="32.25" customHeight="1" x14ac:dyDescent="0.4">
      <c r="A358" s="506" t="s">
        <v>311</v>
      </c>
      <c r="B358" s="506"/>
      <c r="C358" s="506"/>
      <c r="D358" s="506"/>
      <c r="E358" s="506"/>
      <c r="F358" s="506"/>
      <c r="G358" s="114"/>
    </row>
    <row r="359" spans="1:7" ht="21" x14ac:dyDescent="0.4">
      <c r="A359" s="125" t="s">
        <v>329</v>
      </c>
      <c r="B359" s="122">
        <v>2</v>
      </c>
      <c r="C359" s="307"/>
      <c r="D359" s="307"/>
      <c r="E359" s="307"/>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c r="E361" s="127"/>
      <c r="F361" s="123"/>
      <c r="G361" s="129"/>
    </row>
    <row r="362" spans="1:7" ht="21" x14ac:dyDescent="0.4">
      <c r="A362" s="188" t="s">
        <v>377</v>
      </c>
      <c r="B362" s="122">
        <v>2</v>
      </c>
      <c r="C362" s="126"/>
      <c r="D362" s="161"/>
      <c r="E362" s="127"/>
      <c r="F362" s="123"/>
      <c r="G362" s="129"/>
    </row>
    <row r="363" spans="1:7" ht="84" x14ac:dyDescent="0.4">
      <c r="A363" s="188" t="s">
        <v>318</v>
      </c>
      <c r="B363" s="122">
        <v>1</v>
      </c>
      <c r="C363" s="126"/>
      <c r="D363" s="161" t="s">
        <v>575</v>
      </c>
      <c r="E363" s="128" t="s">
        <v>576</v>
      </c>
      <c r="F363" s="123"/>
      <c r="G363" s="129"/>
    </row>
    <row r="364" spans="1:7" ht="21" x14ac:dyDescent="0.4">
      <c r="A364" s="188" t="s">
        <v>328</v>
      </c>
      <c r="B364" s="122">
        <v>2</v>
      </c>
      <c r="C364" s="183"/>
      <c r="D364" s="161"/>
      <c r="E364" s="127"/>
      <c r="F364" s="123"/>
      <c r="G364" s="129"/>
    </row>
    <row r="365" spans="1:7" ht="21" x14ac:dyDescent="0.4">
      <c r="A365" s="125" t="s">
        <v>416</v>
      </c>
      <c r="B365" s="122">
        <v>2</v>
      </c>
      <c r="C365" s="183"/>
      <c r="D365" s="161"/>
      <c r="E365" s="127"/>
      <c r="F365" s="123"/>
      <c r="G365" s="129"/>
    </row>
    <row r="366" spans="1:7" ht="63" x14ac:dyDescent="0.4">
      <c r="A366" s="125" t="s">
        <v>208</v>
      </c>
      <c r="B366" s="122">
        <v>1</v>
      </c>
      <c r="C366" s="166"/>
      <c r="D366" s="411">
        <v>0.5</v>
      </c>
      <c r="E366" s="147"/>
      <c r="F366" s="123"/>
      <c r="G366" s="114"/>
    </row>
    <row r="367" spans="1:7" ht="21" x14ac:dyDescent="0.4">
      <c r="A367" s="130" t="s">
        <v>34</v>
      </c>
      <c r="B367" s="130"/>
      <c r="C367" s="130"/>
      <c r="D367" s="130">
        <f>SUM(B348:C356,B359:C366)</f>
        <v>30</v>
      </c>
      <c r="E367" s="108"/>
      <c r="F367" s="114"/>
      <c r="G367" s="114"/>
    </row>
    <row r="368" spans="1:7" ht="21" x14ac:dyDescent="0.4">
      <c r="A368" s="130" t="s">
        <v>33</v>
      </c>
      <c r="B368" s="131"/>
      <c r="C368" s="132"/>
      <c r="D368" s="133">
        <f>D367/(COUNT(B348:C356,B359:C366)*2)</f>
        <v>0.88235294117647056</v>
      </c>
      <c r="E368" s="108"/>
      <c r="F368" s="114"/>
      <c r="G368" s="114"/>
    </row>
    <row r="369" spans="1:7" ht="21" x14ac:dyDescent="0.4">
      <c r="A369" s="155"/>
      <c r="B369" s="114"/>
      <c r="C369" s="135"/>
      <c r="D369" s="114"/>
      <c r="E369" s="108"/>
      <c r="F369" s="114"/>
      <c r="G369" s="114"/>
    </row>
    <row r="370" spans="1:7" ht="22.5" x14ac:dyDescent="0.45">
      <c r="A370" s="377" t="s">
        <v>446</v>
      </c>
      <c r="B370" s="189"/>
      <c r="C370" s="190"/>
      <c r="D370" s="153">
        <f>SUM(D367,D320,D344)</f>
        <v>68</v>
      </c>
      <c r="E370" s="108"/>
      <c r="F370" s="114"/>
      <c r="G370" s="114"/>
    </row>
    <row r="371" spans="1:7" ht="22.5" x14ac:dyDescent="0.45">
      <c r="A371" s="218" t="s">
        <v>447</v>
      </c>
      <c r="B371" s="219"/>
      <c r="C371" s="220"/>
      <c r="D371" s="221">
        <f>D370/(COUNT(B324:C343,B348:C356,B312:C319,B359:C366)*2)</f>
        <v>0.72340425531914898</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43559</v>
      </c>
      <c r="B374" s="114"/>
      <c r="C374" s="135"/>
      <c r="D374" s="114"/>
      <c r="E374" s="225"/>
      <c r="F374" s="173"/>
      <c r="G374" s="173"/>
    </row>
    <row r="375" spans="1:7" s="260" customFormat="1" ht="21" x14ac:dyDescent="0.4">
      <c r="A375" s="448" t="s">
        <v>28</v>
      </c>
      <c r="B375" s="449" t="s">
        <v>29</v>
      </c>
      <c r="C375" s="449"/>
      <c r="D375" s="449" t="s">
        <v>42</v>
      </c>
      <c r="E375" s="450" t="s">
        <v>266</v>
      </c>
      <c r="F375" s="450" t="s">
        <v>302</v>
      </c>
      <c r="G375" s="173"/>
    </row>
    <row r="376" spans="1:7" s="260" customFormat="1" ht="21" x14ac:dyDescent="0.4">
      <c r="A376" s="448"/>
      <c r="B376" s="118" t="s">
        <v>32</v>
      </c>
      <c r="C376" s="118" t="s">
        <v>31</v>
      </c>
      <c r="D376" s="449"/>
      <c r="E376" s="450"/>
      <c r="F376" s="450"/>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v>2</v>
      </c>
      <c r="C379" s="122"/>
      <c r="D379" s="158"/>
      <c r="E379" s="127"/>
      <c r="F379" s="123"/>
      <c r="G379" s="173"/>
    </row>
    <row r="380" spans="1:7" s="260" customFormat="1" ht="22.5" x14ac:dyDescent="0.4">
      <c r="A380" s="157" t="s">
        <v>215</v>
      </c>
      <c r="B380" s="122">
        <v>2</v>
      </c>
      <c r="C380" s="122"/>
      <c r="D380" s="191"/>
      <c r="E380" s="127"/>
      <c r="F380" s="123"/>
      <c r="G380" s="173"/>
    </row>
    <row r="381" spans="1:7" s="260" customFormat="1" ht="21" x14ac:dyDescent="0.4">
      <c r="A381" s="157" t="s">
        <v>216</v>
      </c>
      <c r="B381" s="122">
        <v>2</v>
      </c>
      <c r="C381" s="122"/>
      <c r="D381" s="123"/>
      <c r="E381" s="127"/>
      <c r="F381" s="123"/>
      <c r="G381" s="173"/>
    </row>
    <row r="382" spans="1:7" s="260" customFormat="1" ht="22.5" x14ac:dyDescent="0.4">
      <c r="A382" s="157" t="s">
        <v>332</v>
      </c>
      <c r="B382" s="122">
        <v>2</v>
      </c>
      <c r="C382" s="122"/>
      <c r="D382" s="191"/>
      <c r="E382" s="127"/>
      <c r="F382" s="123"/>
      <c r="G382" s="173"/>
    </row>
    <row r="383" spans="1:7" s="260" customFormat="1" ht="21" x14ac:dyDescent="0.4">
      <c r="A383" s="215" t="s">
        <v>126</v>
      </c>
      <c r="B383" s="122">
        <v>2</v>
      </c>
      <c r="C383" s="174" t="str">
        <f>IF(B383=0, -5, "0")</f>
        <v>0</v>
      </c>
      <c r="D383" s="127"/>
      <c r="E383" s="127"/>
      <c r="F383" s="123"/>
      <c r="G383" s="173"/>
    </row>
    <row r="384" spans="1:7" s="260" customFormat="1" ht="42" x14ac:dyDescent="0.4">
      <c r="A384" s="157" t="s">
        <v>146</v>
      </c>
      <c r="B384" s="122">
        <v>2</v>
      </c>
      <c r="C384" s="122"/>
      <c r="D384" s="127"/>
      <c r="E384" s="127"/>
      <c r="F384" s="123"/>
      <c r="G384" s="173"/>
    </row>
    <row r="385" spans="1:7" s="260" customFormat="1" ht="21" x14ac:dyDescent="0.4">
      <c r="A385" s="157" t="s">
        <v>125</v>
      </c>
      <c r="B385" s="122">
        <v>2</v>
      </c>
      <c r="C385" s="174"/>
      <c r="D385" s="127"/>
      <c r="E385" s="127"/>
      <c r="F385" s="123"/>
      <c r="G385" s="173"/>
    </row>
    <row r="386" spans="1:7" s="260" customFormat="1" ht="21" x14ac:dyDescent="0.4">
      <c r="A386" s="164" t="s">
        <v>55</v>
      </c>
      <c r="B386" s="122">
        <v>2</v>
      </c>
      <c r="C386" s="122"/>
      <c r="D386" s="127"/>
      <c r="E386" s="127"/>
      <c r="F386" s="123"/>
      <c r="G386" s="173"/>
    </row>
    <row r="387" spans="1:7" s="260" customFormat="1" ht="22.5" x14ac:dyDescent="0.45">
      <c r="A387" s="226" t="s">
        <v>50</v>
      </c>
      <c r="B387" s="122">
        <v>2</v>
      </c>
      <c r="C387" s="143" t="str">
        <f>IF(B387=0, -10, IF(B387=1, -5, "0"))</f>
        <v>0</v>
      </c>
      <c r="D387" s="123"/>
      <c r="E387" s="127"/>
      <c r="F387" s="123"/>
      <c r="G387" s="173"/>
    </row>
    <row r="388" spans="1:7" s="260" customFormat="1" ht="21" x14ac:dyDescent="0.4">
      <c r="A388" s="164" t="s">
        <v>113</v>
      </c>
      <c r="B388" s="122">
        <v>2</v>
      </c>
      <c r="C388" s="122"/>
      <c r="D388" s="123"/>
      <c r="E388" s="127"/>
      <c r="F388" s="123"/>
      <c r="G388" s="173"/>
    </row>
    <row r="389" spans="1:7" s="260" customFormat="1" ht="21" x14ac:dyDescent="0.4">
      <c r="A389" s="164" t="s">
        <v>118</v>
      </c>
      <c r="B389" s="122">
        <v>2</v>
      </c>
      <c r="C389" s="122"/>
      <c r="D389" s="227"/>
      <c r="E389" s="127"/>
      <c r="F389" s="123"/>
      <c r="G389" s="173"/>
    </row>
    <row r="390" spans="1:7" s="260" customFormat="1" ht="21" x14ac:dyDescent="0.4">
      <c r="A390" s="130" t="s">
        <v>34</v>
      </c>
      <c r="B390" s="130"/>
      <c r="C390" s="130"/>
      <c r="D390" s="130">
        <f>SUM(B379:C389)</f>
        <v>22</v>
      </c>
      <c r="E390" s="225"/>
      <c r="F390" s="173"/>
      <c r="G390" s="173"/>
    </row>
    <row r="391" spans="1:7" s="260" customFormat="1" ht="21" x14ac:dyDescent="0.4">
      <c r="A391" s="130" t="s">
        <v>33</v>
      </c>
      <c r="B391" s="131"/>
      <c r="C391" s="132"/>
      <c r="D391" s="133">
        <f>D390/(COUNT(B379:C389)*2)</f>
        <v>1</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v>2</v>
      </c>
      <c r="C394" s="126"/>
      <c r="D394" s="225"/>
      <c r="E394" s="127"/>
      <c r="F394" s="123"/>
      <c r="G394" s="173"/>
    </row>
    <row r="395" spans="1:7" s="260" customFormat="1" ht="105" x14ac:dyDescent="0.4">
      <c r="A395" s="138" t="s">
        <v>154</v>
      </c>
      <c r="B395" s="122">
        <v>0</v>
      </c>
      <c r="C395" s="122"/>
      <c r="D395" s="193" t="s">
        <v>577</v>
      </c>
      <c r="E395" s="128" t="s">
        <v>553</v>
      </c>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v>2</v>
      </c>
      <c r="C397" s="122"/>
      <c r="D397" s="229"/>
      <c r="E397" s="127"/>
      <c r="F397" s="123"/>
      <c r="G397" s="173"/>
    </row>
    <row r="398" spans="1:7" s="260" customFormat="1" ht="63" x14ac:dyDescent="0.4">
      <c r="A398" s="121" t="s">
        <v>117</v>
      </c>
      <c r="B398" s="122">
        <v>1</v>
      </c>
      <c r="C398" s="122"/>
      <c r="D398" s="193" t="s">
        <v>578</v>
      </c>
      <c r="E398" s="128" t="s">
        <v>631</v>
      </c>
      <c r="F398" s="123"/>
      <c r="G398" s="173"/>
    </row>
    <row r="399" spans="1:7" s="260" customFormat="1" ht="22.5" x14ac:dyDescent="0.45">
      <c r="A399" s="226" t="s">
        <v>7</v>
      </c>
      <c r="B399" s="122">
        <v>2</v>
      </c>
      <c r="C399" s="143" t="str">
        <f>IF(B399=0, -10, IF(B399=1, -5, "0"))</f>
        <v>0</v>
      </c>
      <c r="D399" s="193"/>
      <c r="E399" s="127"/>
      <c r="F399" s="123"/>
      <c r="G399" s="173"/>
    </row>
    <row r="400" spans="1:7" s="260" customFormat="1" ht="22.5" x14ac:dyDescent="0.4">
      <c r="A400" s="214" t="s">
        <v>392</v>
      </c>
      <c r="B400" s="122">
        <v>2</v>
      </c>
      <c r="C400" s="143" t="str">
        <f>IF(B400=0, -10, "0")</f>
        <v>0</v>
      </c>
      <c r="D400" s="184"/>
      <c r="E400" s="127"/>
      <c r="F400" s="123"/>
      <c r="G400" s="129"/>
    </row>
    <row r="401" spans="1:7" s="260" customFormat="1" ht="126" x14ac:dyDescent="0.4">
      <c r="A401" s="138" t="s">
        <v>186</v>
      </c>
      <c r="B401" s="122">
        <v>1</v>
      </c>
      <c r="C401" s="122"/>
      <c r="D401" s="425" t="s">
        <v>640</v>
      </c>
      <c r="E401" s="200" t="s">
        <v>579</v>
      </c>
      <c r="F401" s="123"/>
      <c r="G401" s="173"/>
    </row>
    <row r="402" spans="1:7" s="260" customFormat="1" ht="67.5" x14ac:dyDescent="0.4">
      <c r="A402" s="230" t="s">
        <v>316</v>
      </c>
      <c r="B402" s="122">
        <v>2</v>
      </c>
      <c r="C402" s="143" t="str">
        <f>IF(B402=0, -10, "0")</f>
        <v>0</v>
      </c>
      <c r="D402" s="193"/>
      <c r="E402" s="128"/>
      <c r="F402" s="123"/>
      <c r="G402" s="173"/>
    </row>
    <row r="403" spans="1:7" s="260" customFormat="1" ht="21" x14ac:dyDescent="0.4">
      <c r="A403" s="121" t="s">
        <v>217</v>
      </c>
      <c r="B403" s="122">
        <v>2</v>
      </c>
      <c r="C403" s="122"/>
      <c r="D403" s="193"/>
      <c r="E403" s="127"/>
      <c r="F403" s="123"/>
      <c r="G403" s="173"/>
    </row>
    <row r="404" spans="1:7" s="260" customFormat="1" ht="21" x14ac:dyDescent="0.4">
      <c r="A404" s="121" t="s">
        <v>142</v>
      </c>
      <c r="B404" s="122">
        <v>2</v>
      </c>
      <c r="C404" s="122"/>
      <c r="D404" s="193"/>
      <c r="E404" s="128"/>
      <c r="F404" s="123"/>
      <c r="G404" s="173"/>
    </row>
    <row r="405" spans="1:7" s="260" customFormat="1" ht="84" x14ac:dyDescent="0.4">
      <c r="A405" s="121" t="s">
        <v>310</v>
      </c>
      <c r="B405" s="122">
        <v>0</v>
      </c>
      <c r="C405" s="231"/>
      <c r="D405" s="196" t="s">
        <v>632</v>
      </c>
      <c r="E405" s="128" t="s">
        <v>565</v>
      </c>
      <c r="F405" s="123"/>
      <c r="G405" s="129"/>
    </row>
    <row r="406" spans="1:7" s="260" customFormat="1" ht="21" x14ac:dyDescent="0.4">
      <c r="A406" s="121" t="s">
        <v>417</v>
      </c>
      <c r="B406" s="122">
        <v>2</v>
      </c>
      <c r="C406" s="126"/>
      <c r="D406" s="229"/>
      <c r="E406" s="127"/>
      <c r="F406" s="123"/>
      <c r="G406" s="173"/>
    </row>
    <row r="407" spans="1:7" s="260" customFormat="1" ht="21" x14ac:dyDescent="0.4">
      <c r="A407" s="168" t="s">
        <v>133</v>
      </c>
      <c r="B407" s="122">
        <v>2</v>
      </c>
      <c r="C407" s="174" t="str">
        <f>IF(B407=0, -5, "0")</f>
        <v>0</v>
      </c>
      <c r="D407" s="229"/>
      <c r="E407" s="127"/>
      <c r="F407" s="123"/>
      <c r="G407" s="173"/>
    </row>
    <row r="408" spans="1:7" s="260" customFormat="1" ht="87.75" customHeight="1" x14ac:dyDescent="0.4">
      <c r="A408" s="290" t="s">
        <v>354</v>
      </c>
      <c r="B408" s="122">
        <v>0</v>
      </c>
      <c r="C408" s="142">
        <f>IF(B408=0, -2, "0")</f>
        <v>-2</v>
      </c>
      <c r="D408" s="229" t="s">
        <v>567</v>
      </c>
      <c r="E408" s="229" t="s">
        <v>563</v>
      </c>
      <c r="F408" s="123"/>
      <c r="G408" s="173"/>
    </row>
    <row r="409" spans="1:7" s="260" customFormat="1" ht="42" customHeight="1" x14ac:dyDescent="0.45">
      <c r="A409" s="290" t="s">
        <v>63</v>
      </c>
      <c r="B409" s="122">
        <v>2</v>
      </c>
      <c r="C409" s="142" t="str">
        <f>IF(B409=0, -2, "0")</f>
        <v>0</v>
      </c>
      <c r="D409" s="229"/>
      <c r="E409" s="180"/>
      <c r="F409" s="123"/>
      <c r="G409" s="173"/>
    </row>
    <row r="410" spans="1:7" s="260" customFormat="1" ht="18" customHeight="1" x14ac:dyDescent="0.45">
      <c r="A410" s="290" t="s">
        <v>331</v>
      </c>
      <c r="B410" s="122">
        <v>2</v>
      </c>
      <c r="C410" s="142" t="str">
        <f>IF(B410=0, -2, "0")</f>
        <v>0</v>
      </c>
      <c r="D410" s="229"/>
      <c r="E410" s="180"/>
      <c r="F410" s="123"/>
      <c r="G410" s="173"/>
    </row>
    <row r="411" spans="1:7" s="260" customFormat="1" ht="21" x14ac:dyDescent="0.4">
      <c r="A411" s="121" t="s">
        <v>403</v>
      </c>
      <c r="B411" s="122">
        <v>2</v>
      </c>
      <c r="C411" s="296"/>
      <c r="D411" s="229"/>
      <c r="E411" s="127"/>
      <c r="F411" s="123"/>
      <c r="G411" s="173"/>
    </row>
    <row r="412" spans="1:7" s="260" customFormat="1" ht="42" x14ac:dyDescent="0.4">
      <c r="A412" s="121" t="s">
        <v>150</v>
      </c>
      <c r="B412" s="122">
        <v>2</v>
      </c>
      <c r="C412" s="126"/>
      <c r="D412" s="229"/>
      <c r="E412" s="127"/>
      <c r="F412" s="123"/>
      <c r="G412" s="173"/>
    </row>
    <row r="413" spans="1:7" s="260" customFormat="1" ht="21" x14ac:dyDescent="0.4">
      <c r="A413" s="125" t="s">
        <v>360</v>
      </c>
      <c r="B413" s="122">
        <v>2</v>
      </c>
      <c r="C413" s="126"/>
      <c r="D413" s="232"/>
      <c r="E413" s="127"/>
      <c r="F413" s="123"/>
      <c r="G413" s="173"/>
    </row>
    <row r="414" spans="1:7" s="260" customFormat="1" ht="21" x14ac:dyDescent="0.4">
      <c r="A414" s="201" t="s">
        <v>427</v>
      </c>
      <c r="B414" s="122">
        <v>2</v>
      </c>
      <c r="C414" s="126"/>
      <c r="D414" s="201"/>
      <c r="E414" s="127"/>
      <c r="F414" s="123"/>
      <c r="G414" s="173"/>
    </row>
    <row r="415" spans="1:7" s="260" customFormat="1" ht="21" x14ac:dyDescent="0.4">
      <c r="A415" s="504"/>
      <c r="B415" s="443"/>
      <c r="C415" s="443"/>
      <c r="D415" s="443"/>
      <c r="E415" s="443"/>
      <c r="F415" s="443"/>
      <c r="G415" s="443"/>
    </row>
    <row r="416" spans="1:7" s="260" customFormat="1" ht="24.75" x14ac:dyDescent="0.4">
      <c r="A416" s="509" t="s">
        <v>320</v>
      </c>
      <c r="B416" s="509"/>
      <c r="C416" s="509"/>
      <c r="D416" s="509"/>
      <c r="E416" s="509"/>
      <c r="F416" s="509"/>
      <c r="G416" s="173"/>
    </row>
    <row r="417" spans="1:7" s="260" customFormat="1" ht="22.5" x14ac:dyDescent="0.4">
      <c r="A417" s="121" t="s">
        <v>329</v>
      </c>
      <c r="B417" s="122">
        <v>2</v>
      </c>
      <c r="C417" s="335"/>
      <c r="D417" s="335"/>
      <c r="E417" s="335"/>
      <c r="F417" s="123"/>
      <c r="G417" s="173"/>
    </row>
    <row r="418" spans="1:7" s="260" customFormat="1" ht="21" x14ac:dyDescent="0.4">
      <c r="A418" s="185" t="s">
        <v>303</v>
      </c>
      <c r="B418" s="122">
        <v>2</v>
      </c>
      <c r="C418" s="346"/>
      <c r="D418" s="196"/>
      <c r="E418" s="327"/>
      <c r="F418" s="123"/>
      <c r="G418" s="173"/>
    </row>
    <row r="419" spans="1:7" s="260" customFormat="1" ht="21" x14ac:dyDescent="0.4">
      <c r="A419" s="125" t="s">
        <v>376</v>
      </c>
      <c r="B419" s="122">
        <v>2</v>
      </c>
      <c r="C419" s="126"/>
      <c r="D419" s="229"/>
      <c r="E419" s="127"/>
      <c r="F419" s="123"/>
      <c r="G419" s="173"/>
    </row>
    <row r="420" spans="1:7" s="260" customFormat="1" ht="21" x14ac:dyDescent="0.4">
      <c r="A420" s="188" t="s">
        <v>377</v>
      </c>
      <c r="B420" s="122">
        <v>2</v>
      </c>
      <c r="C420" s="126"/>
      <c r="D420" s="229"/>
      <c r="E420" s="127"/>
      <c r="F420" s="123"/>
      <c r="G420" s="173"/>
    </row>
    <row r="421" spans="1:7" s="260" customFormat="1" ht="21" x14ac:dyDescent="0.4">
      <c r="A421" s="334" t="s">
        <v>416</v>
      </c>
      <c r="B421" s="122">
        <v>2</v>
      </c>
      <c r="C421" s="126"/>
      <c r="D421" s="229"/>
      <c r="E421" s="127"/>
      <c r="F421" s="123"/>
      <c r="G421" s="173"/>
    </row>
    <row r="422" spans="1:7" s="260" customFormat="1" ht="21" x14ac:dyDescent="0.4">
      <c r="A422" s="188" t="s">
        <v>318</v>
      </c>
      <c r="B422" s="122">
        <v>2</v>
      </c>
      <c r="C422" s="126"/>
      <c r="D422" s="229"/>
      <c r="E422" s="127"/>
      <c r="F422" s="123"/>
      <c r="G422" s="173"/>
    </row>
    <row r="423" spans="1:7" s="260" customFormat="1" ht="21" x14ac:dyDescent="0.4">
      <c r="A423" s="188" t="s">
        <v>328</v>
      </c>
      <c r="B423" s="122">
        <v>2</v>
      </c>
      <c r="C423" s="126"/>
      <c r="D423" s="229"/>
      <c r="E423" s="127"/>
      <c r="F423" s="123"/>
      <c r="G423" s="173"/>
    </row>
    <row r="424" spans="1:7" s="260" customFormat="1" ht="86.25" customHeight="1" x14ac:dyDescent="0.4">
      <c r="A424" s="233" t="s">
        <v>448</v>
      </c>
      <c r="B424" s="122">
        <f>IF(D424=1, 2, IF(AND(D424&lt;1,D424&gt;0), 1, IF(D424=0,"0","NA")))</f>
        <v>1</v>
      </c>
      <c r="C424" s="122"/>
      <c r="D424" s="411">
        <f>IFERROR(E424/F424,"N.A")</f>
        <v>0.4</v>
      </c>
      <c r="E424" s="414">
        <f>COUNTIF('A1 Exploitation'!F378:F422,"ok")</f>
        <v>2</v>
      </c>
      <c r="F424" s="414">
        <f>COUNTA('A1 Exploitation'!F378:F422)</f>
        <v>5</v>
      </c>
      <c r="G424" s="173"/>
    </row>
    <row r="425" spans="1:7" s="260" customFormat="1" ht="21" x14ac:dyDescent="0.4">
      <c r="A425" s="130" t="s">
        <v>34</v>
      </c>
      <c r="B425" s="130"/>
      <c r="C425" s="130"/>
      <c r="D425" s="130">
        <f>SUM(B394:C414,B417:C424)</f>
        <v>45</v>
      </c>
      <c r="E425" s="225"/>
      <c r="F425" s="173"/>
      <c r="G425" s="173"/>
    </row>
    <row r="426" spans="1:7" s="260" customFormat="1" ht="21" x14ac:dyDescent="0.4">
      <c r="A426" s="130" t="s">
        <v>33</v>
      </c>
      <c r="B426" s="131"/>
      <c r="C426" s="132"/>
      <c r="D426" s="133">
        <f>D425/(COUNT(B394:C414,B417:C424)*2)</f>
        <v>0.77586206896551724</v>
      </c>
      <c r="E426" s="225"/>
      <c r="F426" s="173"/>
      <c r="G426" s="173"/>
    </row>
    <row r="427" spans="1:7" s="260" customFormat="1" ht="21" x14ac:dyDescent="0.4">
      <c r="A427" s="155"/>
      <c r="B427" s="114"/>
      <c r="C427" s="135"/>
      <c r="D427" s="114"/>
      <c r="E427" s="225"/>
      <c r="F427" s="173"/>
      <c r="G427" s="173"/>
    </row>
    <row r="428" spans="1:7" s="260" customFormat="1" ht="22.5" x14ac:dyDescent="0.45">
      <c r="A428" s="377" t="s">
        <v>449</v>
      </c>
      <c r="B428" s="189"/>
      <c r="C428" s="190"/>
      <c r="D428" s="153">
        <f>SUM(D425,D390)</f>
        <v>67</v>
      </c>
      <c r="E428" s="225"/>
      <c r="F428" s="173"/>
      <c r="G428" s="173"/>
    </row>
    <row r="429" spans="1:7" s="260" customFormat="1" ht="22.5" x14ac:dyDescent="0.45">
      <c r="A429" s="377" t="s">
        <v>450</v>
      </c>
      <c r="B429" s="189"/>
      <c r="C429" s="190"/>
      <c r="D429" s="154">
        <f>D428/(COUNT(B379:C389,B394:C414,B417:C424)*2)</f>
        <v>0.83750000000000002</v>
      </c>
      <c r="E429" s="225"/>
      <c r="F429" s="173"/>
      <c r="G429" s="173"/>
    </row>
    <row r="430" spans="1:7" s="260" customFormat="1" ht="22.5" x14ac:dyDescent="0.45">
      <c r="A430" s="222"/>
      <c r="B430" s="223"/>
      <c r="C430" s="223"/>
      <c r="D430" s="224"/>
      <c r="E430" s="225"/>
      <c r="F430" s="173"/>
      <c r="G430" s="173"/>
    </row>
    <row r="431" spans="1:7" ht="24.75" x14ac:dyDescent="0.5">
      <c r="A431" s="364" t="s">
        <v>451</v>
      </c>
      <c r="B431" s="115"/>
      <c r="C431" s="115"/>
      <c r="D431" s="115"/>
      <c r="E431" s="115"/>
      <c r="F431" s="115"/>
      <c r="G431" s="114"/>
    </row>
    <row r="432" spans="1:7" ht="21" x14ac:dyDescent="0.4">
      <c r="A432" s="234">
        <f>B11</f>
        <v>43559</v>
      </c>
      <c r="B432" s="114"/>
      <c r="C432" s="135"/>
      <c r="D432" s="129"/>
      <c r="E432" s="108"/>
      <c r="F432" s="114"/>
      <c r="G432" s="114"/>
    </row>
    <row r="433" spans="1:7" ht="21" x14ac:dyDescent="0.4">
      <c r="A433" s="448" t="s">
        <v>28</v>
      </c>
      <c r="B433" s="449" t="s">
        <v>29</v>
      </c>
      <c r="C433" s="449"/>
      <c r="D433" s="449" t="s">
        <v>42</v>
      </c>
      <c r="E433" s="450" t="s">
        <v>266</v>
      </c>
      <c r="F433" s="450" t="s">
        <v>302</v>
      </c>
      <c r="G433" s="129"/>
    </row>
    <row r="434" spans="1:7" ht="21" x14ac:dyDescent="0.4">
      <c r="A434" s="448"/>
      <c r="B434" s="118" t="s">
        <v>32</v>
      </c>
      <c r="C434" s="118" t="s">
        <v>31</v>
      </c>
      <c r="D434" s="449"/>
      <c r="E434" s="450"/>
      <c r="F434" s="450"/>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F451" s="123"/>
      <c r="G451" s="114"/>
    </row>
    <row r="452" spans="1:7" ht="42" x14ac:dyDescent="0.4">
      <c r="A452" s="215" t="s">
        <v>361</v>
      </c>
      <c r="B452" s="122">
        <v>1</v>
      </c>
      <c r="C452" s="174" t="str">
        <f>IF(B452=0, -5, "0")</f>
        <v>0</v>
      </c>
      <c r="D452" s="123" t="s">
        <v>580</v>
      </c>
      <c r="E452" s="124" t="s">
        <v>581</v>
      </c>
      <c r="F452" s="123"/>
      <c r="G452" s="114"/>
    </row>
    <row r="453" spans="1:7" ht="22.5" x14ac:dyDescent="0.45">
      <c r="A453" s="215" t="s">
        <v>362</v>
      </c>
      <c r="B453" s="122">
        <v>2</v>
      </c>
      <c r="C453" s="169" t="str">
        <f>IF(B453=0, -5, "0")</f>
        <v>0</v>
      </c>
      <c r="D453" s="239"/>
      <c r="E453" s="124"/>
      <c r="F453" s="123"/>
      <c r="G453" s="114"/>
    </row>
    <row r="454" spans="1:7" ht="105" x14ac:dyDescent="0.4">
      <c r="A454" s="121" t="s">
        <v>85</v>
      </c>
      <c r="B454" s="122">
        <v>1</v>
      </c>
      <c r="C454" s="126"/>
      <c r="D454" s="163" t="s">
        <v>617</v>
      </c>
      <c r="E454" s="123" t="s">
        <v>582</v>
      </c>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418</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9" t="s">
        <v>311</v>
      </c>
      <c r="B464" s="509"/>
      <c r="C464" s="509"/>
      <c r="D464" s="509"/>
      <c r="E464" s="509"/>
      <c r="F464" s="509"/>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126" x14ac:dyDescent="0.4">
      <c r="A468" s="188" t="s">
        <v>318</v>
      </c>
      <c r="B468" s="122">
        <v>0</v>
      </c>
      <c r="C468" s="126"/>
      <c r="D468" s="128" t="s">
        <v>633</v>
      </c>
      <c r="E468" s="128" t="s">
        <v>583</v>
      </c>
      <c r="F468" s="123"/>
      <c r="G468" s="129"/>
    </row>
    <row r="469" spans="1:7" s="80" customFormat="1" ht="21" x14ac:dyDescent="0.4">
      <c r="A469" s="188" t="s">
        <v>328</v>
      </c>
      <c r="B469" s="122">
        <v>2</v>
      </c>
      <c r="C469" s="126"/>
      <c r="D469" s="128"/>
      <c r="E469" s="127"/>
      <c r="F469" s="123"/>
      <c r="G469" s="129"/>
    </row>
    <row r="470" spans="1:7" s="80" customFormat="1" ht="21" x14ac:dyDescent="0.4">
      <c r="A470" s="125" t="s">
        <v>407</v>
      </c>
      <c r="B470" s="122">
        <v>2</v>
      </c>
      <c r="C470" s="126"/>
      <c r="D470" s="128"/>
      <c r="E470" s="127"/>
      <c r="F470" s="123"/>
      <c r="G470" s="129"/>
    </row>
    <row r="471" spans="1:7" ht="95.25" customHeight="1" x14ac:dyDescent="0.4">
      <c r="A471" s="233" t="s">
        <v>423</v>
      </c>
      <c r="B471" s="122">
        <v>1</v>
      </c>
      <c r="C471" s="122"/>
      <c r="D471" s="411">
        <v>0.5</v>
      </c>
      <c r="E471" s="147"/>
      <c r="F471" s="123"/>
      <c r="G471" s="114"/>
    </row>
    <row r="472" spans="1:7" ht="21" x14ac:dyDescent="0.4">
      <c r="A472" s="130" t="s">
        <v>34</v>
      </c>
      <c r="B472" s="148"/>
      <c r="C472" s="148"/>
      <c r="D472" s="242">
        <f>SUM(B449:C462,B465:C471)</f>
        <v>37</v>
      </c>
      <c r="E472" s="108"/>
      <c r="F472" s="114"/>
      <c r="G472" s="114"/>
    </row>
    <row r="473" spans="1:7" ht="21" x14ac:dyDescent="0.4">
      <c r="A473" s="130" t="s">
        <v>33</v>
      </c>
      <c r="B473" s="131"/>
      <c r="C473" s="132"/>
      <c r="D473" s="133">
        <f>D472/(COUNT(B449:C462,B465:C471)*2)</f>
        <v>0.88095238095238093</v>
      </c>
      <c r="E473" s="108"/>
      <c r="F473" s="114"/>
      <c r="G473" s="114"/>
    </row>
    <row r="474" spans="1:7" ht="21" x14ac:dyDescent="0.4">
      <c r="A474" s="149"/>
      <c r="B474" s="135"/>
      <c r="C474" s="135"/>
      <c r="D474" s="135"/>
      <c r="E474" s="108"/>
      <c r="F474" s="114"/>
      <c r="G474" s="114"/>
    </row>
    <row r="475" spans="1:7" ht="22.5" x14ac:dyDescent="0.45">
      <c r="A475" s="377" t="s">
        <v>452</v>
      </c>
      <c r="B475" s="189"/>
      <c r="C475" s="190"/>
      <c r="D475" s="153">
        <f>SUM(D472,D445)</f>
        <v>53</v>
      </c>
      <c r="E475" s="108"/>
      <c r="F475" s="114"/>
      <c r="G475" s="114"/>
    </row>
    <row r="476" spans="1:7" ht="22.5" x14ac:dyDescent="0.45">
      <c r="A476" s="377" t="s">
        <v>453</v>
      </c>
      <c r="B476" s="189"/>
      <c r="C476" s="190"/>
      <c r="D476" s="154">
        <f>D475/(COUNT(B449:C462,B437:C444,B465:C471)*2)</f>
        <v>0.91379310344827591</v>
      </c>
      <c r="E476" s="108"/>
      <c r="F476" s="114"/>
      <c r="G476" s="114"/>
    </row>
    <row r="477" spans="1:7" ht="21" x14ac:dyDescent="0.4">
      <c r="A477" s="155"/>
      <c r="B477" s="114"/>
      <c r="C477" s="135"/>
      <c r="D477" s="114"/>
      <c r="E477" s="108"/>
      <c r="F477" s="114"/>
      <c r="G477" s="114"/>
    </row>
    <row r="478" spans="1:7" ht="24.75" x14ac:dyDescent="0.4">
      <c r="A478" s="510" t="s">
        <v>426</v>
      </c>
      <c r="B478" s="510"/>
      <c r="C478" s="510"/>
      <c r="D478" s="510"/>
      <c r="E478" s="510"/>
      <c r="F478" s="510"/>
      <c r="G478" s="114"/>
    </row>
    <row r="479" spans="1:7" ht="21" customHeight="1" x14ac:dyDescent="0.4">
      <c r="A479" s="234">
        <f>B11</f>
        <v>43559</v>
      </c>
      <c r="F479" s="258"/>
      <c r="G479" s="114"/>
    </row>
    <row r="480" spans="1:7" ht="21" x14ac:dyDescent="0.4">
      <c r="A480" s="480" t="s">
        <v>28</v>
      </c>
      <c r="B480" s="481" t="s">
        <v>29</v>
      </c>
      <c r="C480" s="481"/>
      <c r="D480" s="481" t="s">
        <v>42</v>
      </c>
      <c r="E480" s="482" t="s">
        <v>266</v>
      </c>
      <c r="F480" s="482" t="s">
        <v>302</v>
      </c>
      <c r="G480" s="114"/>
    </row>
    <row r="481" spans="1:7" ht="21" x14ac:dyDescent="0.4">
      <c r="A481" s="480"/>
      <c r="B481" s="320" t="s">
        <v>32</v>
      </c>
      <c r="C481" s="320" t="s">
        <v>31</v>
      </c>
      <c r="D481" s="481"/>
      <c r="E481" s="482"/>
      <c r="F481" s="482"/>
      <c r="G481" s="114"/>
    </row>
    <row r="482" spans="1:7" s="260" customFormat="1" ht="22.5" x14ac:dyDescent="0.4">
      <c r="A482" s="367"/>
      <c r="B482" s="368"/>
      <c r="C482" s="368"/>
      <c r="D482" s="368"/>
      <c r="E482" s="354"/>
      <c r="F482" s="354"/>
      <c r="G482" s="173"/>
    </row>
    <row r="483" spans="1:7" s="260" customFormat="1" ht="24.75" x14ac:dyDescent="0.4">
      <c r="A483" s="471" t="s">
        <v>52</v>
      </c>
      <c r="B483" s="471"/>
      <c r="C483" s="471"/>
      <c r="D483" s="471"/>
      <c r="E483" s="471"/>
      <c r="F483" s="471"/>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8" t="s">
        <v>464</v>
      </c>
      <c r="B491" s="469"/>
      <c r="C491" s="469"/>
      <c r="D491" s="469"/>
      <c r="E491" s="469"/>
      <c r="F491" s="469"/>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396</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413</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418</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3" t="s">
        <v>23</v>
      </c>
      <c r="B505" s="484"/>
      <c r="C505" s="484"/>
      <c r="D505" s="484"/>
      <c r="E505" s="484"/>
      <c r="F505" s="485"/>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418</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3"/>
      <c r="B517" s="493"/>
      <c r="C517" s="493"/>
      <c r="D517" s="493"/>
      <c r="E517" s="493"/>
      <c r="F517" s="493"/>
      <c r="G517" s="493"/>
    </row>
    <row r="518" spans="1:7" ht="26.25" customHeight="1" x14ac:dyDescent="0.5">
      <c r="A518" s="369" t="s">
        <v>311</v>
      </c>
      <c r="B518" s="505"/>
      <c r="C518" s="505"/>
      <c r="D518" s="505"/>
      <c r="E518" s="505"/>
      <c r="F518" s="505"/>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407</v>
      </c>
      <c r="B524" s="122" t="s">
        <v>30</v>
      </c>
      <c r="C524" s="357"/>
      <c r="D524" s="314"/>
      <c r="E524" s="157"/>
      <c r="F524" s="123"/>
      <c r="G524" s="114"/>
    </row>
    <row r="525" spans="1:7" ht="92.25" customHeight="1" x14ac:dyDescent="0.4">
      <c r="A525" s="121" t="s">
        <v>423</v>
      </c>
      <c r="B525" s="122" t="str">
        <f>IF(D525=1, 2, IF(AND(D525&lt;1,D525&gt;0), 1, IF(D525=0,"0","NA")))</f>
        <v>NA</v>
      </c>
      <c r="C525" s="357"/>
      <c r="D525" s="411" t="str">
        <f>IFERROR(E525/F525,"N.A")</f>
        <v>N.A</v>
      </c>
      <c r="E525" s="414">
        <f>COUNTIF('A1 Exploitation'!F483:F523,"ok")</f>
        <v>0</v>
      </c>
      <c r="F525" s="414">
        <f>COUNTA('A1 Exploitation'!F483:F523)</f>
        <v>0</v>
      </c>
      <c r="G525" s="114"/>
    </row>
    <row r="526" spans="1:7" ht="21" customHeight="1" x14ac:dyDescent="0.45">
      <c r="A526" s="408" t="s">
        <v>454</v>
      </c>
      <c r="B526" s="409"/>
      <c r="C526" s="410"/>
      <c r="D526" s="313">
        <f>SUM(B519:C525,B492:C503,B484:C489,B506:C516)</f>
        <v>0</v>
      </c>
      <c r="E526" s="108"/>
      <c r="F526" s="114"/>
      <c r="G526" s="129"/>
    </row>
    <row r="527" spans="1:7" ht="21" customHeight="1" x14ac:dyDescent="0.45">
      <c r="A527" s="377" t="s">
        <v>455</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11" t="s">
        <v>97</v>
      </c>
      <c r="B530" s="511"/>
      <c r="C530" s="511"/>
      <c r="D530" s="511"/>
      <c r="E530" s="511"/>
      <c r="F530" s="511"/>
      <c r="G530" s="114"/>
    </row>
    <row r="531" spans="1:7" ht="22.5" customHeight="1" x14ac:dyDescent="0.4">
      <c r="A531" s="234">
        <f>B11</f>
        <v>43559</v>
      </c>
      <c r="B531" s="114"/>
      <c r="C531" s="135"/>
      <c r="D531" s="137"/>
      <c r="E531" s="137"/>
      <c r="F531" s="137"/>
      <c r="G531" s="114"/>
    </row>
    <row r="532" spans="1:7" ht="21" x14ac:dyDescent="0.4">
      <c r="A532" s="486" t="s">
        <v>28</v>
      </c>
      <c r="B532" s="488" t="s">
        <v>29</v>
      </c>
      <c r="C532" s="489"/>
      <c r="D532" s="449" t="s">
        <v>42</v>
      </c>
      <c r="E532" s="450" t="s">
        <v>266</v>
      </c>
      <c r="F532" s="450" t="s">
        <v>302</v>
      </c>
      <c r="G532" s="114"/>
    </row>
    <row r="533" spans="1:7" ht="21" x14ac:dyDescent="0.4">
      <c r="A533" s="487"/>
      <c r="B533" s="315" t="s">
        <v>32</v>
      </c>
      <c r="C533" s="316" t="s">
        <v>31</v>
      </c>
      <c r="D533" s="449"/>
      <c r="E533" s="450"/>
      <c r="F533" s="450"/>
      <c r="G533" s="114"/>
    </row>
    <row r="534" spans="1:7" s="80" customFormat="1" ht="22.5" x14ac:dyDescent="0.4">
      <c r="A534" s="365"/>
      <c r="B534" s="366"/>
      <c r="C534" s="366"/>
      <c r="D534" s="361"/>
      <c r="E534" s="362"/>
      <c r="F534" s="362"/>
      <c r="G534" s="129"/>
    </row>
    <row r="535" spans="1:7" ht="24.75" x14ac:dyDescent="0.4">
      <c r="A535" s="370" t="s">
        <v>17</v>
      </c>
      <c r="B535" s="317"/>
      <c r="C535" s="507"/>
      <c r="D535" s="507"/>
      <c r="E535" s="507"/>
      <c r="F535" s="508"/>
      <c r="G535" s="114"/>
    </row>
    <row r="536" spans="1:7" ht="21" x14ac:dyDescent="0.4">
      <c r="A536" s="235" t="s">
        <v>6</v>
      </c>
      <c r="B536" s="122">
        <v>2</v>
      </c>
      <c r="C536" s="122"/>
      <c r="D536" s="128"/>
      <c r="E536" s="124"/>
      <c r="F536" s="123"/>
      <c r="G536" s="114"/>
    </row>
    <row r="537" spans="1:7" ht="21" x14ac:dyDescent="0.4">
      <c r="A537" s="237" t="s">
        <v>18</v>
      </c>
      <c r="B537" s="122">
        <v>2</v>
      </c>
      <c r="C537" s="122"/>
      <c r="D537" s="123"/>
      <c r="E537" s="124"/>
      <c r="F537" s="123"/>
      <c r="G537" s="114"/>
    </row>
    <row r="538" spans="1:7" ht="21" x14ac:dyDescent="0.4">
      <c r="A538" s="235" t="s">
        <v>98</v>
      </c>
      <c r="B538" s="122">
        <v>2</v>
      </c>
      <c r="C538" s="122"/>
      <c r="D538" s="123"/>
      <c r="E538" s="124"/>
      <c r="F538" s="123"/>
      <c r="G538" s="114"/>
    </row>
    <row r="539" spans="1:7" ht="21" x14ac:dyDescent="0.4">
      <c r="A539" s="237" t="s">
        <v>147</v>
      </c>
      <c r="B539" s="122">
        <v>2</v>
      </c>
      <c r="C539" s="126"/>
      <c r="D539" s="121"/>
      <c r="E539" s="127"/>
      <c r="F539" s="123"/>
      <c r="G539" s="114"/>
    </row>
    <row r="540" spans="1:7" ht="22.5" customHeight="1" x14ac:dyDescent="0.45">
      <c r="A540" s="226" t="s">
        <v>48</v>
      </c>
      <c r="B540" s="122">
        <v>2</v>
      </c>
      <c r="C540" s="143" t="str">
        <f>IF(B540=0, -10, IF(B540=1, -5, "0"))</f>
        <v>0</v>
      </c>
      <c r="D540" s="355"/>
      <c r="E540" s="348"/>
      <c r="F540" s="123"/>
      <c r="G540" s="114"/>
    </row>
    <row r="541" spans="1:7" ht="21" x14ac:dyDescent="0.4">
      <c r="A541" s="235" t="s">
        <v>383</v>
      </c>
      <c r="B541" s="122">
        <v>2</v>
      </c>
      <c r="C541" s="166"/>
      <c r="D541" s="128"/>
      <c r="E541" s="127"/>
      <c r="F541" s="123"/>
      <c r="G541" s="114"/>
    </row>
    <row r="542" spans="1:7" ht="21" customHeight="1" x14ac:dyDescent="0.4">
      <c r="A542" s="462" t="s">
        <v>34</v>
      </c>
      <c r="B542" s="463"/>
      <c r="C542" s="464"/>
      <c r="D542" s="407">
        <f>SUM(B536:C541)</f>
        <v>12</v>
      </c>
      <c r="E542" s="248"/>
      <c r="F542" s="248"/>
      <c r="G542" s="114"/>
    </row>
    <row r="543" spans="1:7" ht="21" customHeight="1" x14ac:dyDescent="0.4">
      <c r="A543" s="462" t="s">
        <v>33</v>
      </c>
      <c r="B543" s="463"/>
      <c r="C543" s="464"/>
      <c r="D543" s="388">
        <f>D542/(COUNT(B536:C541)*2)</f>
        <v>1</v>
      </c>
      <c r="E543" s="248"/>
      <c r="F543" s="248"/>
      <c r="G543" s="114"/>
    </row>
    <row r="544" spans="1:7" ht="21" x14ac:dyDescent="0.4">
      <c r="A544" s="436"/>
      <c r="B544" s="436"/>
      <c r="C544" s="436"/>
      <c r="D544" s="436"/>
      <c r="E544" s="436"/>
      <c r="F544" s="436"/>
      <c r="G544" s="135"/>
    </row>
    <row r="545" spans="1:7" ht="24.75" x14ac:dyDescent="0.4">
      <c r="A545" s="363" t="s">
        <v>94</v>
      </c>
      <c r="B545" s="137"/>
      <c r="C545" s="137"/>
      <c r="D545" s="173"/>
      <c r="E545" s="225"/>
      <c r="F545" s="173"/>
      <c r="G545" s="135"/>
    </row>
    <row r="546" spans="1:7" ht="22.5" x14ac:dyDescent="0.4">
      <c r="A546" s="121" t="s">
        <v>99</v>
      </c>
      <c r="B546" s="122">
        <v>2</v>
      </c>
      <c r="C546" s="206"/>
      <c r="D546" s="191"/>
      <c r="E546" s="124"/>
      <c r="F546" s="123"/>
      <c r="G546" s="129"/>
    </row>
    <row r="547" spans="1:7" ht="42" x14ac:dyDescent="0.4">
      <c r="A547" s="121" t="s">
        <v>204</v>
      </c>
      <c r="B547" s="122">
        <v>2</v>
      </c>
      <c r="C547" s="122"/>
      <c r="D547" s="257"/>
      <c r="E547" s="321"/>
      <c r="F547" s="123"/>
      <c r="G547" s="129"/>
    </row>
    <row r="548" spans="1:7" ht="21" x14ac:dyDescent="0.4">
      <c r="A548" s="121" t="s">
        <v>294</v>
      </c>
      <c r="B548" s="122">
        <v>2</v>
      </c>
      <c r="C548" s="122"/>
      <c r="D548" s="179"/>
      <c r="E548" s="127"/>
      <c r="F548" s="123"/>
      <c r="G548" s="129"/>
    </row>
    <row r="549" spans="1:7" ht="21" x14ac:dyDescent="0.4">
      <c r="A549" s="121" t="s">
        <v>114</v>
      </c>
      <c r="B549" s="122">
        <v>2</v>
      </c>
      <c r="C549" s="122"/>
      <c r="D549" s="201"/>
      <c r="E549" s="127"/>
      <c r="F549" s="123"/>
      <c r="G549" s="114"/>
    </row>
    <row r="550" spans="1:7" ht="45" x14ac:dyDescent="0.4">
      <c r="A550" s="214" t="s">
        <v>327</v>
      </c>
      <c r="B550" s="122">
        <v>2</v>
      </c>
      <c r="C550" s="143" t="str">
        <f>IF(B550=0, -10, "0")</f>
        <v>0</v>
      </c>
      <c r="D550" s="201"/>
      <c r="E550" s="127"/>
      <c r="F550" s="123"/>
      <c r="G550" s="114"/>
    </row>
    <row r="551" spans="1:7" ht="51.75" customHeight="1" x14ac:dyDescent="0.4">
      <c r="A551" s="121" t="s">
        <v>150</v>
      </c>
      <c r="B551" s="122">
        <v>2</v>
      </c>
      <c r="C551" s="126"/>
      <c r="D551" s="123"/>
      <c r="E551" s="124"/>
      <c r="F551" s="123"/>
      <c r="G551" s="114"/>
    </row>
    <row r="552" spans="1:7" ht="30.75" customHeight="1" x14ac:dyDescent="0.4">
      <c r="A552" s="201" t="s">
        <v>427</v>
      </c>
      <c r="B552" s="122">
        <v>2</v>
      </c>
      <c r="C552" s="126"/>
      <c r="D552" s="307"/>
      <c r="E552" s="307"/>
      <c r="F552" s="123"/>
      <c r="G552" s="129"/>
    </row>
    <row r="553" spans="1:7" ht="42" x14ac:dyDescent="0.4">
      <c r="A553" s="290" t="s">
        <v>354</v>
      </c>
      <c r="B553" s="122">
        <v>2</v>
      </c>
      <c r="C553" s="142" t="str">
        <f>IF(B553=0, -2, "0")</f>
        <v>0</v>
      </c>
      <c r="D553" s="128"/>
      <c r="E553" s="127"/>
      <c r="F553" s="123"/>
      <c r="G553" s="114"/>
    </row>
    <row r="554" spans="1:7" ht="21" x14ac:dyDescent="0.4">
      <c r="A554" s="290" t="s">
        <v>63</v>
      </c>
      <c r="B554" s="122">
        <v>2</v>
      </c>
      <c r="C554" s="142" t="str">
        <f>IF(B554=0, -2, "0")</f>
        <v>0</v>
      </c>
      <c r="D554" s="128"/>
      <c r="E554" s="127"/>
      <c r="F554" s="123"/>
      <c r="G554" s="129"/>
    </row>
    <row r="555" spans="1:7" ht="21" x14ac:dyDescent="0.4">
      <c r="A555" s="290" t="s">
        <v>331</v>
      </c>
      <c r="B555" s="122">
        <v>2</v>
      </c>
      <c r="C555" s="142" t="str">
        <f>IF(B555=0, -2, "0")</f>
        <v>0</v>
      </c>
      <c r="D555" s="128"/>
      <c r="E555" s="127"/>
      <c r="F555" s="123"/>
      <c r="G555" s="129"/>
    </row>
    <row r="556" spans="1:7" s="80" customFormat="1" ht="21" x14ac:dyDescent="0.3">
      <c r="A556" s="528"/>
      <c r="B556" s="461"/>
      <c r="C556" s="461"/>
      <c r="D556" s="461"/>
      <c r="E556" s="461"/>
      <c r="F556" s="461"/>
      <c r="G556" s="461"/>
    </row>
    <row r="557" spans="1:7" ht="35.25" customHeight="1" x14ac:dyDescent="0.4">
      <c r="A557" s="371" t="s">
        <v>311</v>
      </c>
      <c r="B557" s="337"/>
      <c r="C557" s="459"/>
      <c r="D557" s="459"/>
      <c r="E557" s="459"/>
      <c r="F557" s="460"/>
      <c r="G557" s="129"/>
    </row>
    <row r="558" spans="1:7" ht="21" x14ac:dyDescent="0.4">
      <c r="A558" s="125" t="s">
        <v>329</v>
      </c>
      <c r="B558" s="122">
        <v>2</v>
      </c>
      <c r="C558" s="183"/>
      <c r="D558" s="128"/>
      <c r="E558" s="127"/>
      <c r="F558" s="123"/>
      <c r="G558" s="129"/>
    </row>
    <row r="559" spans="1:7" ht="21" x14ac:dyDescent="0.4">
      <c r="A559" s="125" t="s">
        <v>303</v>
      </c>
      <c r="B559" s="122">
        <v>2</v>
      </c>
      <c r="C559" s="183"/>
      <c r="D559" s="128"/>
      <c r="E559" s="127"/>
      <c r="F559" s="123"/>
      <c r="G559" s="129"/>
    </row>
    <row r="560" spans="1:7" ht="21" x14ac:dyDescent="0.4">
      <c r="A560" s="125" t="s">
        <v>376</v>
      </c>
      <c r="B560" s="122">
        <v>2</v>
      </c>
      <c r="C560" s="183"/>
      <c r="D560" s="128"/>
      <c r="E560" s="127"/>
      <c r="F560" s="123"/>
      <c r="G560" s="114"/>
    </row>
    <row r="561" spans="1:7" ht="21" x14ac:dyDescent="0.4">
      <c r="A561" s="188" t="s">
        <v>377</v>
      </c>
      <c r="B561" s="122">
        <v>2</v>
      </c>
      <c r="C561" s="183"/>
      <c r="D561" s="128"/>
      <c r="E561" s="127"/>
      <c r="F561" s="123"/>
      <c r="G561" s="114"/>
    </row>
    <row r="562" spans="1:7" ht="21" x14ac:dyDescent="0.4">
      <c r="A562" s="188" t="s">
        <v>318</v>
      </c>
      <c r="B562" s="122">
        <v>2</v>
      </c>
      <c r="C562" s="174"/>
      <c r="D562" s="146"/>
      <c r="E562" s="147"/>
      <c r="F562" s="123"/>
      <c r="G562" s="114"/>
    </row>
    <row r="563" spans="1:7" ht="21" x14ac:dyDescent="0.4">
      <c r="A563" s="188" t="s">
        <v>328</v>
      </c>
      <c r="B563" s="122">
        <v>2</v>
      </c>
      <c r="C563" s="174"/>
      <c r="D563" s="319"/>
      <c r="E563" s="124"/>
      <c r="F563" s="123"/>
      <c r="G563" s="114"/>
    </row>
    <row r="564" spans="1:7" ht="21" x14ac:dyDescent="0.4">
      <c r="A564" s="125" t="s">
        <v>407</v>
      </c>
      <c r="B564" s="122">
        <v>2</v>
      </c>
      <c r="C564" s="174"/>
      <c r="D564" s="305"/>
      <c r="E564" s="124"/>
      <c r="F564" s="123"/>
      <c r="G564" s="114"/>
    </row>
    <row r="565" spans="1:7" ht="102" customHeight="1" x14ac:dyDescent="0.4">
      <c r="A565" s="125" t="s">
        <v>423</v>
      </c>
      <c r="B565" s="122">
        <f>IF(D565=1, 2, IF(AND(D565&lt;1,D565&gt;0), 1, IF(D565=0,"0","NA")))</f>
        <v>2</v>
      </c>
      <c r="C565" s="122"/>
      <c r="D565" s="411">
        <f>IFERROR(E565/F565,"N.A")</f>
        <v>1</v>
      </c>
      <c r="E565" s="414">
        <f>COUNTIF('A1 Exploitation'!F535:F563,"ok")</f>
        <v>1</v>
      </c>
      <c r="F565" s="414">
        <f>COUNTA('A1 Exploitation'!F535:F563)</f>
        <v>1</v>
      </c>
      <c r="G565" s="114"/>
    </row>
    <row r="566" spans="1:7" ht="21" x14ac:dyDescent="0.4">
      <c r="A566" s="454" t="s">
        <v>34</v>
      </c>
      <c r="B566" s="454"/>
      <c r="C566" s="455"/>
      <c r="D566" s="378">
        <f>SUM(B558:C565,B546:C555)</f>
        <v>36</v>
      </c>
      <c r="E566" s="108"/>
      <c r="F566" s="114"/>
      <c r="G566" s="114"/>
    </row>
    <row r="567" spans="1:7" ht="21" x14ac:dyDescent="0.4">
      <c r="A567" s="454" t="s">
        <v>33</v>
      </c>
      <c r="B567" s="454"/>
      <c r="C567" s="454"/>
      <c r="D567" s="388">
        <f>D566/(COUNT(B558:C565,B546:C555)*2)</f>
        <v>1</v>
      </c>
      <c r="E567" s="108"/>
      <c r="F567" s="114"/>
      <c r="G567" s="114"/>
    </row>
    <row r="568" spans="1:7" ht="21" x14ac:dyDescent="0.4">
      <c r="A568" s="149"/>
      <c r="B568" s="135"/>
      <c r="C568" s="135"/>
      <c r="D568" s="114"/>
      <c r="E568" s="108"/>
      <c r="F568" s="114"/>
      <c r="G568" s="114"/>
    </row>
    <row r="569" spans="1:7" ht="22.5" x14ac:dyDescent="0.45">
      <c r="A569" s="377" t="s">
        <v>456</v>
      </c>
      <c r="B569" s="189"/>
      <c r="C569" s="190"/>
      <c r="D569" s="153">
        <f>SUM(D566,D542)</f>
        <v>48</v>
      </c>
      <c r="E569" s="177"/>
      <c r="F569" s="129"/>
      <c r="G569" s="114"/>
    </row>
    <row r="570" spans="1:7" ht="21" customHeight="1" x14ac:dyDescent="0.45">
      <c r="A570" s="377" t="s">
        <v>457</v>
      </c>
      <c r="B570" s="189"/>
      <c r="C570" s="190"/>
      <c r="D570" s="154">
        <f>D569/(COUNT(B546:C555,B536:C541,B558:C565)*2)</f>
        <v>1</v>
      </c>
      <c r="E570" s="304"/>
      <c r="F570" s="304"/>
      <c r="G570" s="129"/>
    </row>
    <row r="571" spans="1:7" ht="21" customHeight="1" x14ac:dyDescent="0.4">
      <c r="A571" s="155"/>
      <c r="B571" s="114"/>
      <c r="C571" s="135"/>
      <c r="D571" s="114"/>
      <c r="E571" s="108"/>
      <c r="F571" s="114"/>
      <c r="G571" s="114"/>
    </row>
    <row r="572" spans="1:7" ht="21" x14ac:dyDescent="0.4">
      <c r="A572" s="436"/>
      <c r="B572" s="436"/>
      <c r="C572" s="436"/>
      <c r="D572" s="436"/>
      <c r="E572" s="436"/>
      <c r="F572" s="436"/>
      <c r="G572" s="114"/>
    </row>
    <row r="573" spans="1:7" ht="22.5" x14ac:dyDescent="0.45">
      <c r="A573" s="467" t="s">
        <v>19</v>
      </c>
      <c r="B573" s="467"/>
      <c r="C573" s="467"/>
      <c r="D573" s="467"/>
      <c r="E573" s="467"/>
      <c r="F573" s="467"/>
      <c r="G573" s="114"/>
    </row>
    <row r="574" spans="1:7" ht="22.5" x14ac:dyDescent="0.4">
      <c r="A574" s="243">
        <f>B11</f>
        <v>43559</v>
      </c>
      <c r="B574" s="114"/>
      <c r="C574" s="135"/>
      <c r="D574" s="356"/>
      <c r="E574" s="356"/>
      <c r="F574" s="356"/>
      <c r="G574" s="114"/>
    </row>
    <row r="575" spans="1:7" ht="21" x14ac:dyDescent="0.4">
      <c r="A575" s="480" t="s">
        <v>28</v>
      </c>
      <c r="B575" s="481" t="s">
        <v>29</v>
      </c>
      <c r="C575" s="481"/>
      <c r="D575" s="481" t="s">
        <v>42</v>
      </c>
      <c r="E575" s="482" t="s">
        <v>266</v>
      </c>
      <c r="F575" s="482" t="s">
        <v>302</v>
      </c>
      <c r="G575" s="114"/>
    </row>
    <row r="576" spans="1:7" ht="21" x14ac:dyDescent="0.4">
      <c r="A576" s="480"/>
      <c r="B576" s="320" t="s">
        <v>32</v>
      </c>
      <c r="C576" s="320" t="s">
        <v>31</v>
      </c>
      <c r="D576" s="481"/>
      <c r="E576" s="482"/>
      <c r="F576" s="482"/>
      <c r="G576" s="129"/>
    </row>
    <row r="577" spans="1:7" s="80" customFormat="1" ht="22.5" x14ac:dyDescent="0.4">
      <c r="A577" s="372"/>
      <c r="B577" s="373"/>
      <c r="C577" s="373"/>
      <c r="D577" s="373"/>
      <c r="E577" s="341"/>
      <c r="F577" s="374"/>
      <c r="G577" s="129"/>
    </row>
    <row r="578" spans="1:7" ht="24.75" x14ac:dyDescent="0.4">
      <c r="A578" s="494" t="s">
        <v>10</v>
      </c>
      <c r="B578" s="495"/>
      <c r="C578" s="495"/>
      <c r="D578" s="495"/>
      <c r="E578" s="495"/>
      <c r="F578" s="496"/>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397</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ht="21" x14ac:dyDescent="0.4">
      <c r="A588" s="454" t="s">
        <v>34</v>
      </c>
      <c r="B588" s="454"/>
      <c r="C588" s="455"/>
      <c r="D588" s="378">
        <f>SUM(B579:C587)</f>
        <v>18</v>
      </c>
      <c r="E588" s="108"/>
      <c r="F588" s="114"/>
      <c r="G588" s="114"/>
    </row>
    <row r="589" spans="1:7" ht="21" x14ac:dyDescent="0.4">
      <c r="A589" s="454" t="s">
        <v>33</v>
      </c>
      <c r="B589" s="454"/>
      <c r="C589" s="454"/>
      <c r="D589" s="388">
        <f>D588/(COUNT(B579:C587)*2)</f>
        <v>1</v>
      </c>
      <c r="E589" s="108"/>
      <c r="F589" s="114"/>
      <c r="G589" s="114"/>
    </row>
    <row r="590" spans="1:7" ht="21" x14ac:dyDescent="0.4">
      <c r="A590" s="389"/>
      <c r="B590" s="390"/>
      <c r="C590" s="390"/>
      <c r="D590" s="391"/>
      <c r="E590" s="108"/>
      <c r="F590" s="114"/>
      <c r="G590" s="114"/>
    </row>
    <row r="591" spans="1:7" ht="39.75" customHeight="1" x14ac:dyDescent="0.4">
      <c r="A591" s="497" t="s">
        <v>23</v>
      </c>
      <c r="B591" s="498"/>
      <c r="C591" s="498"/>
      <c r="D591" s="498"/>
      <c r="E591" s="498"/>
      <c r="F591" s="499"/>
      <c r="G591" s="129"/>
    </row>
    <row r="592" spans="1:7" ht="21" x14ac:dyDescent="0.4">
      <c r="A592" s="121" t="s">
        <v>87</v>
      </c>
      <c r="B592" s="122">
        <v>2</v>
      </c>
      <c r="C592" s="122"/>
      <c r="D592" s="123"/>
      <c r="E592" s="123"/>
      <c r="F592" s="123"/>
      <c r="G592" s="129"/>
    </row>
    <row r="593" spans="1:7" ht="69" customHeight="1" x14ac:dyDescent="0.45">
      <c r="A593" s="226" t="s">
        <v>7</v>
      </c>
      <c r="B593" s="122">
        <v>0</v>
      </c>
      <c r="C593" s="143">
        <f>IF(B593=0, -10, IF(B593=1, -5, "0"))</f>
        <v>-10</v>
      </c>
      <c r="D593" s="170" t="s">
        <v>584</v>
      </c>
      <c r="E593" s="123" t="s">
        <v>585</v>
      </c>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v>2</v>
      </c>
      <c r="C599" s="271"/>
      <c r="D599" s="172"/>
      <c r="E599" s="124"/>
      <c r="F599" s="123"/>
      <c r="G599" s="129"/>
    </row>
    <row r="600" spans="1:7" ht="21" x14ac:dyDescent="0.4">
      <c r="A600" s="290" t="s">
        <v>397</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407</v>
      </c>
      <c r="B604" s="122">
        <v>2</v>
      </c>
      <c r="C604" s="122"/>
      <c r="D604" s="305"/>
      <c r="E604" s="124"/>
      <c r="F604" s="123"/>
      <c r="G604" s="129"/>
    </row>
    <row r="605" spans="1:7" ht="83.25" customHeight="1" x14ac:dyDescent="0.4">
      <c r="A605" s="160" t="s">
        <v>448</v>
      </c>
      <c r="B605" s="122">
        <v>2</v>
      </c>
      <c r="C605" s="122"/>
      <c r="D605" s="411">
        <v>1</v>
      </c>
      <c r="E605" s="124"/>
      <c r="F605" s="123"/>
      <c r="G605" s="129"/>
    </row>
    <row r="606" spans="1:7" ht="21" x14ac:dyDescent="0.4">
      <c r="A606" s="454" t="s">
        <v>34</v>
      </c>
      <c r="B606" s="454"/>
      <c r="C606" s="455"/>
      <c r="D606" s="378">
        <f>SUM(B592:C605)</f>
        <v>14</v>
      </c>
      <c r="E606" s="108"/>
      <c r="F606" s="114"/>
      <c r="G606" s="114"/>
    </row>
    <row r="607" spans="1:7" ht="21" x14ac:dyDescent="0.4">
      <c r="A607" s="454" t="s">
        <v>33</v>
      </c>
      <c r="B607" s="454"/>
      <c r="C607" s="454"/>
      <c r="D607" s="388">
        <f>D606/(COUNT(B592:C605)*2)</f>
        <v>0.5</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32</v>
      </c>
      <c r="E609" s="304"/>
      <c r="F609" s="304"/>
      <c r="G609" s="129"/>
    </row>
    <row r="610" spans="1:7" ht="22.5" x14ac:dyDescent="0.45">
      <c r="A610" s="456" t="s">
        <v>170</v>
      </c>
      <c r="B610" s="457"/>
      <c r="C610" s="458"/>
      <c r="D610" s="154">
        <f>D609/(COUNT(B579:C587,B592:C605)*2)</f>
        <v>0.69565217391304346</v>
      </c>
      <c r="E610" s="108"/>
      <c r="F610" s="114"/>
      <c r="G610" s="129"/>
    </row>
    <row r="611" spans="1:7" ht="21" x14ac:dyDescent="0.4">
      <c r="A611" s="155"/>
      <c r="B611" s="114"/>
      <c r="C611" s="135"/>
      <c r="G611" s="129"/>
    </row>
    <row r="612" spans="1:7" ht="19.5" customHeight="1" x14ac:dyDescent="0.45">
      <c r="A612" s="467" t="s">
        <v>8</v>
      </c>
      <c r="B612" s="467"/>
      <c r="C612" s="467"/>
      <c r="D612" s="467"/>
      <c r="E612" s="467"/>
      <c r="F612" s="467"/>
      <c r="G612" s="129"/>
    </row>
    <row r="613" spans="1:7" ht="22.5" x14ac:dyDescent="0.4">
      <c r="A613" s="156">
        <f>B11</f>
        <v>43559</v>
      </c>
      <c r="B613" s="114"/>
      <c r="C613" s="135"/>
      <c r="D613" s="137"/>
      <c r="E613" s="137"/>
      <c r="F613" s="137"/>
      <c r="G613" s="114"/>
    </row>
    <row r="614" spans="1:7" ht="21" x14ac:dyDescent="0.4">
      <c r="A614" s="448" t="s">
        <v>28</v>
      </c>
      <c r="B614" s="449" t="s">
        <v>29</v>
      </c>
      <c r="C614" s="449"/>
      <c r="D614" s="449" t="s">
        <v>42</v>
      </c>
      <c r="E614" s="450" t="s">
        <v>266</v>
      </c>
      <c r="F614" s="450" t="s">
        <v>302</v>
      </c>
      <c r="G614" s="114"/>
    </row>
    <row r="615" spans="1:7" ht="18.75" customHeight="1" x14ac:dyDescent="0.4">
      <c r="A615" s="448"/>
      <c r="B615" s="118" t="s">
        <v>32</v>
      </c>
      <c r="C615" s="118" t="s">
        <v>31</v>
      </c>
      <c r="D615" s="449"/>
      <c r="E615" s="450"/>
      <c r="F615" s="450"/>
      <c r="G615" s="129"/>
    </row>
    <row r="616" spans="1:7" s="80" customFormat="1" ht="18.75" customHeight="1" x14ac:dyDescent="0.4">
      <c r="A616" s="360"/>
      <c r="B616" s="361"/>
      <c r="C616" s="361"/>
      <c r="D616" s="361"/>
      <c r="E616" s="362"/>
      <c r="F616" s="362"/>
      <c r="G616" s="129"/>
    </row>
    <row r="617" spans="1:7" ht="24.75" x14ac:dyDescent="0.4">
      <c r="A617" s="363" t="s">
        <v>90</v>
      </c>
      <c r="B617" s="137"/>
      <c r="C617" s="465"/>
      <c r="D617" s="465"/>
      <c r="E617" s="465"/>
      <c r="F617" s="466"/>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63" x14ac:dyDescent="0.4">
      <c r="A624" s="164" t="s">
        <v>203</v>
      </c>
      <c r="B624" s="122">
        <v>0</v>
      </c>
      <c r="C624" s="122"/>
      <c r="D624" s="121" t="s">
        <v>495</v>
      </c>
      <c r="E624" s="123" t="s">
        <v>562</v>
      </c>
      <c r="F624" s="123"/>
      <c r="G624" s="129"/>
    </row>
    <row r="625" spans="1:7" ht="22.5" customHeight="1" x14ac:dyDescent="0.4">
      <c r="A625" s="290" t="s">
        <v>397</v>
      </c>
      <c r="B625" s="122">
        <v>2</v>
      </c>
      <c r="C625" s="142" t="str">
        <f>IF(B625=0, -2, "0")</f>
        <v>0</v>
      </c>
      <c r="D625" s="305"/>
      <c r="E625" s="124"/>
      <c r="F625" s="123"/>
      <c r="G625" s="129"/>
    </row>
    <row r="626" spans="1:7" ht="45" x14ac:dyDescent="0.4">
      <c r="A626" s="244" t="s">
        <v>458</v>
      </c>
      <c r="B626" s="122">
        <v>2</v>
      </c>
      <c r="C626" s="143" t="str">
        <f>IF(B626=0, -10, "0")</f>
        <v>0</v>
      </c>
      <c r="D626" s="123"/>
      <c r="E626" s="124"/>
      <c r="F626" s="123"/>
      <c r="G626" s="129"/>
    </row>
    <row r="627" spans="1:7" ht="21" x14ac:dyDescent="0.4">
      <c r="A627" s="454" t="s">
        <v>34</v>
      </c>
      <c r="B627" s="454"/>
      <c r="C627" s="454"/>
      <c r="D627" s="378">
        <f>SUM(B618:C626)</f>
        <v>16</v>
      </c>
      <c r="E627" s="491"/>
      <c r="F627" s="470"/>
      <c r="G627" s="129"/>
    </row>
    <row r="628" spans="1:7" ht="21" x14ac:dyDescent="0.4">
      <c r="A628" s="454" t="s">
        <v>33</v>
      </c>
      <c r="B628" s="454"/>
      <c r="C628" s="454"/>
      <c r="D628" s="388">
        <f>D627/(COUNT(B618:C626)*2)</f>
        <v>0.88888888888888884</v>
      </c>
      <c r="E628" s="492"/>
      <c r="F628" s="493"/>
      <c r="G628" s="129"/>
    </row>
    <row r="629" spans="1:7" ht="21" x14ac:dyDescent="0.4">
      <c r="A629" s="325"/>
      <c r="B629" s="135"/>
      <c r="C629" s="490"/>
      <c r="D629" s="490"/>
      <c r="E629" s="490"/>
      <c r="F629" s="490"/>
      <c r="G629" s="129"/>
    </row>
    <row r="630" spans="1:7" ht="18.75" customHeight="1" x14ac:dyDescent="0.4">
      <c r="A630" s="363" t="s">
        <v>23</v>
      </c>
      <c r="B630" s="137"/>
      <c r="C630" s="120"/>
      <c r="D630" s="120"/>
      <c r="E630" s="120"/>
      <c r="F630" s="120"/>
      <c r="G630" s="129"/>
    </row>
    <row r="631" spans="1:7" ht="42" x14ac:dyDescent="0.4">
      <c r="A631" s="138" t="s">
        <v>83</v>
      </c>
      <c r="B631" s="122">
        <v>1</v>
      </c>
      <c r="C631" s="122"/>
      <c r="D631" s="193" t="s">
        <v>586</v>
      </c>
      <c r="E631" s="123" t="s">
        <v>553</v>
      </c>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3"/>
      <c r="F634" s="123"/>
      <c r="G634" s="114"/>
    </row>
    <row r="635" spans="1:7" ht="21" x14ac:dyDescent="0.4">
      <c r="A635" s="160" t="s">
        <v>91</v>
      </c>
      <c r="B635" s="122">
        <v>2</v>
      </c>
      <c r="C635" s="122"/>
      <c r="D635" s="265"/>
      <c r="E635" s="124"/>
      <c r="F635" s="123"/>
      <c r="G635" s="114"/>
    </row>
    <row r="636" spans="1:7" ht="21" x14ac:dyDescent="0.4">
      <c r="A636" s="203" t="s">
        <v>420</v>
      </c>
      <c r="B636" s="122">
        <v>2</v>
      </c>
      <c r="C636" s="143"/>
      <c r="D636" s="265"/>
      <c r="E636" s="124"/>
      <c r="F636" s="123"/>
      <c r="G636" s="114"/>
    </row>
    <row r="637" spans="1:7" ht="22.5" customHeight="1" x14ac:dyDescent="0.4">
      <c r="A637" s="203" t="s">
        <v>419</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62" t="s">
        <v>34</v>
      </c>
      <c r="B639" s="463"/>
      <c r="C639" s="464"/>
      <c r="D639" s="247">
        <f>SUM(B631:C638)</f>
        <v>15</v>
      </c>
      <c r="E639" s="326"/>
      <c r="F639" s="326"/>
      <c r="G639" s="323"/>
    </row>
    <row r="640" spans="1:7" ht="22.5" x14ac:dyDescent="0.4">
      <c r="A640" s="130" t="s">
        <v>33</v>
      </c>
      <c r="B640" s="131"/>
      <c r="C640" s="131"/>
      <c r="D640" s="133">
        <f>D639/(COUNT(B631:C638)*2)</f>
        <v>0.9375</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5"/>
      <c r="D642" s="465"/>
      <c r="E642" s="465"/>
      <c r="F642" s="466"/>
      <c r="G642" s="114"/>
    </row>
    <row r="643" spans="1:16382" s="260"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ht="21" x14ac:dyDescent="0.4">
      <c r="A645" s="138" t="s">
        <v>188</v>
      </c>
      <c r="B645" s="122">
        <v>2</v>
      </c>
      <c r="C645" s="122"/>
      <c r="D645" s="266"/>
      <c r="E645" s="121"/>
      <c r="F645" s="123"/>
      <c r="G645" s="114"/>
    </row>
    <row r="646" spans="1:16382" ht="21" x14ac:dyDescent="0.4">
      <c r="A646" s="121" t="s">
        <v>222</v>
      </c>
      <c r="B646" s="122">
        <v>2</v>
      </c>
      <c r="C646" s="126"/>
      <c r="D646" s="265"/>
      <c r="E646" s="124"/>
      <c r="F646" s="123"/>
      <c r="G646" s="114"/>
    </row>
    <row r="647" spans="1:16382" ht="34.5" customHeight="1" x14ac:dyDescent="0.4">
      <c r="A647" s="203" t="s">
        <v>420</v>
      </c>
      <c r="B647" s="122">
        <v>2</v>
      </c>
      <c r="C647" s="126"/>
      <c r="D647" s="265"/>
      <c r="E647" s="124"/>
      <c r="F647" s="123"/>
      <c r="G647" s="114"/>
    </row>
    <row r="648" spans="1:16382" ht="45" x14ac:dyDescent="0.4">
      <c r="A648" s="244" t="s">
        <v>458</v>
      </c>
      <c r="B648" s="122">
        <v>2</v>
      </c>
      <c r="C648" s="143" t="str">
        <f>IF(B648=0, -10, "0")</f>
        <v>0</v>
      </c>
      <c r="D648" s="265"/>
      <c r="E648" s="124"/>
      <c r="F648" s="123"/>
      <c r="G648" s="114"/>
    </row>
    <row r="649" spans="1:16382" ht="21" x14ac:dyDescent="0.4">
      <c r="A649" s="203" t="s">
        <v>419</v>
      </c>
      <c r="B649" s="122">
        <v>2</v>
      </c>
      <c r="C649" s="174"/>
      <c r="D649" s="265"/>
      <c r="E649" s="124"/>
      <c r="F649" s="123"/>
      <c r="G649" s="114"/>
    </row>
    <row r="650" spans="1:16382" ht="22.5" x14ac:dyDescent="0.4">
      <c r="A650" s="462" t="s">
        <v>34</v>
      </c>
      <c r="B650" s="463"/>
      <c r="C650" s="464"/>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79"/>
      <c r="B652" s="479"/>
      <c r="C652" s="479"/>
      <c r="D652" s="479"/>
      <c r="E652" s="479"/>
      <c r="F652" s="479"/>
      <c r="G652" s="479"/>
    </row>
    <row r="653" spans="1:16382" ht="24.75" x14ac:dyDescent="0.4">
      <c r="A653" s="363" t="s">
        <v>26</v>
      </c>
      <c r="B653" s="465"/>
      <c r="C653" s="465"/>
      <c r="D653" s="465"/>
      <c r="E653" s="465"/>
      <c r="F653" s="466"/>
      <c r="G653" s="108"/>
    </row>
    <row r="654" spans="1:16382" ht="63" x14ac:dyDescent="0.4">
      <c r="A654" s="160" t="s">
        <v>223</v>
      </c>
      <c r="B654" s="122">
        <v>1</v>
      </c>
      <c r="C654" s="122"/>
      <c r="D654" s="163" t="s">
        <v>587</v>
      </c>
      <c r="E654" s="123" t="s">
        <v>553</v>
      </c>
      <c r="F654" s="123"/>
      <c r="G654" s="108"/>
    </row>
    <row r="655" spans="1:16382" ht="21" x14ac:dyDescent="0.4">
      <c r="A655" s="203" t="s">
        <v>420</v>
      </c>
      <c r="B655" s="122">
        <v>2</v>
      </c>
      <c r="C655" s="174"/>
      <c r="D655" s="179"/>
      <c r="E655" s="127"/>
      <c r="F655" s="123"/>
      <c r="G655" s="108"/>
    </row>
    <row r="656" spans="1:16382" ht="84" x14ac:dyDescent="0.4">
      <c r="A656" s="203" t="s">
        <v>419</v>
      </c>
      <c r="B656" s="122">
        <v>1</v>
      </c>
      <c r="C656" s="174"/>
      <c r="D656" s="179" t="s">
        <v>588</v>
      </c>
      <c r="E656" s="128" t="s">
        <v>634</v>
      </c>
      <c r="F656" s="123"/>
      <c r="G656" s="108"/>
    </row>
    <row r="657" spans="1:7"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500" t="s">
        <v>311</v>
      </c>
      <c r="B661" s="501"/>
      <c r="C661" s="501"/>
      <c r="D661" s="501"/>
      <c r="E661" s="501"/>
      <c r="F661" s="502"/>
      <c r="G661" s="108"/>
    </row>
    <row r="662" spans="1:7" ht="21" x14ac:dyDescent="0.4">
      <c r="A662" s="125" t="s">
        <v>329</v>
      </c>
      <c r="B662" s="122">
        <v>2</v>
      </c>
      <c r="C662" s="307"/>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105" x14ac:dyDescent="0.4">
      <c r="A665" s="402" t="s">
        <v>318</v>
      </c>
      <c r="B665" s="122">
        <v>1</v>
      </c>
      <c r="C665" s="174" t="str">
        <f>IF(B665=0, -5, "0")</f>
        <v>0</v>
      </c>
      <c r="D665" s="422" t="s">
        <v>589</v>
      </c>
      <c r="E665" s="418" t="s">
        <v>590</v>
      </c>
      <c r="F665" s="128"/>
      <c r="G665" s="114"/>
    </row>
    <row r="666" spans="1:7" ht="21" x14ac:dyDescent="0.4">
      <c r="A666" s="188" t="s">
        <v>328</v>
      </c>
      <c r="B666" s="122">
        <v>2</v>
      </c>
      <c r="C666" s="174"/>
      <c r="D666" s="331"/>
      <c r="E666" s="331"/>
      <c r="F666" s="128"/>
      <c r="G666" s="114"/>
    </row>
    <row r="667" spans="1:7" ht="21" x14ac:dyDescent="0.4">
      <c r="A667" s="125" t="s">
        <v>407</v>
      </c>
      <c r="B667" s="122">
        <v>2</v>
      </c>
      <c r="C667" s="174"/>
      <c r="D667" s="331"/>
      <c r="E667" s="331"/>
      <c r="F667" s="128"/>
      <c r="G667" s="114"/>
    </row>
    <row r="668" spans="1:7" ht="88.5" customHeight="1" x14ac:dyDescent="0.4">
      <c r="A668" s="121" t="s">
        <v>423</v>
      </c>
      <c r="B668" s="122">
        <v>2</v>
      </c>
      <c r="C668" s="122"/>
      <c r="D668" s="411">
        <v>1</v>
      </c>
      <c r="E668" s="331"/>
      <c r="F668" s="128"/>
      <c r="G668" s="114"/>
    </row>
    <row r="669" spans="1:7" ht="21" x14ac:dyDescent="0.4">
      <c r="A669" s="148" t="s">
        <v>34</v>
      </c>
      <c r="B669" s="148"/>
      <c r="C669" s="148"/>
      <c r="D669" s="148">
        <f>SUM(B654:C668)</f>
        <v>25</v>
      </c>
      <c r="E669" s="108"/>
      <c r="F669" s="114"/>
      <c r="G669" s="114"/>
    </row>
    <row r="670" spans="1:7" ht="21" x14ac:dyDescent="0.4">
      <c r="A670" s="130" t="s">
        <v>33</v>
      </c>
      <c r="B670" s="131"/>
      <c r="C670" s="132"/>
      <c r="D670" s="133">
        <f>D669/(COUNT(B654:C668)*2)</f>
        <v>0.8928571428571429</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70</v>
      </c>
      <c r="E672" s="108"/>
      <c r="F672" s="114"/>
      <c r="G672" s="114"/>
    </row>
    <row r="673" spans="1:7" ht="22.5" x14ac:dyDescent="0.45">
      <c r="A673" s="377" t="s">
        <v>171</v>
      </c>
      <c r="B673" s="189"/>
      <c r="C673" s="190"/>
      <c r="D673" s="154">
        <f>D672/(COUNT(B654:C668,B631:C638,B643:C649,B618:C626)*2)</f>
        <v>0.92105263157894735</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7" t="s">
        <v>356</v>
      </c>
      <c r="B676" s="467"/>
      <c r="C676" s="467"/>
      <c r="D676" s="467"/>
      <c r="E676" s="467"/>
      <c r="F676" s="467"/>
      <c r="G676" s="114"/>
    </row>
    <row r="677" spans="1:7" ht="21" x14ac:dyDescent="0.4">
      <c r="A677" s="243">
        <f>B11</f>
        <v>43559</v>
      </c>
      <c r="B677" s="114"/>
      <c r="C677" s="135"/>
      <c r="D677" s="135"/>
      <c r="E677" s="328"/>
      <c r="F677" s="135"/>
      <c r="G677" s="114"/>
    </row>
    <row r="678" spans="1:7" ht="21.75" customHeight="1" x14ac:dyDescent="0.4">
      <c r="A678" s="448" t="s">
        <v>28</v>
      </c>
      <c r="B678" s="449" t="s">
        <v>29</v>
      </c>
      <c r="C678" s="449"/>
      <c r="D678" s="449" t="s">
        <v>42</v>
      </c>
      <c r="E678" s="450" t="s">
        <v>266</v>
      </c>
      <c r="F678" s="450" t="s">
        <v>302</v>
      </c>
      <c r="G678" s="129"/>
    </row>
    <row r="679" spans="1:7" ht="21" x14ac:dyDescent="0.4">
      <c r="A679" s="448"/>
      <c r="B679" s="118" t="s">
        <v>32</v>
      </c>
      <c r="C679" s="118" t="s">
        <v>31</v>
      </c>
      <c r="D679" s="449"/>
      <c r="E679" s="450"/>
      <c r="F679" s="450"/>
      <c r="G679" s="114"/>
    </row>
    <row r="680" spans="1:7" s="80" customFormat="1" ht="22.5" x14ac:dyDescent="0.4">
      <c r="A680" s="360"/>
      <c r="B680" s="361"/>
      <c r="C680" s="361"/>
      <c r="D680" s="361"/>
      <c r="E680" s="362"/>
      <c r="F680" s="362"/>
      <c r="G680" s="129"/>
    </row>
    <row r="681" spans="1:7" ht="21" x14ac:dyDescent="0.4">
      <c r="A681" s="121" t="s">
        <v>388</v>
      </c>
      <c r="B681" s="122">
        <v>2</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v>2</v>
      </c>
      <c r="C687" s="124"/>
      <c r="D687" s="255"/>
      <c r="E687" s="127"/>
      <c r="F687" s="123"/>
      <c r="G687" s="129"/>
    </row>
    <row r="688" spans="1:7" s="80" customFormat="1" ht="42" x14ac:dyDescent="0.4">
      <c r="A688" s="403" t="s">
        <v>296</v>
      </c>
      <c r="B688" s="122">
        <v>1</v>
      </c>
      <c r="C688" s="169" t="str">
        <f>IF(B688=0, -5, "0")</f>
        <v>0</v>
      </c>
      <c r="D688" s="200" t="s">
        <v>641</v>
      </c>
      <c r="E688" s="200" t="s">
        <v>591</v>
      </c>
      <c r="F688" s="123"/>
      <c r="G688" s="129"/>
    </row>
    <row r="689" spans="1:7" s="80" customFormat="1" ht="42" x14ac:dyDescent="0.4">
      <c r="A689" s="125" t="s">
        <v>389</v>
      </c>
      <c r="B689" s="122">
        <v>2</v>
      </c>
      <c r="C689" s="198"/>
      <c r="D689" s="281"/>
      <c r="E689" s="269"/>
      <c r="F689" s="123"/>
      <c r="G689" s="129"/>
    </row>
    <row r="690" spans="1:7" ht="21" x14ac:dyDescent="0.4">
      <c r="A690" s="125" t="s">
        <v>399</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385</v>
      </c>
      <c r="B694" s="122" t="s">
        <v>30</v>
      </c>
      <c r="C694" s="198"/>
      <c r="D694" s="257"/>
      <c r="E694" s="127"/>
      <c r="F694" s="123"/>
      <c r="G694" s="114"/>
    </row>
    <row r="695" spans="1:7" ht="63" x14ac:dyDescent="0.4">
      <c r="A695" s="125" t="s">
        <v>386</v>
      </c>
      <c r="B695" s="122" t="s">
        <v>30</v>
      </c>
      <c r="C695" s="166"/>
      <c r="D695" s="257"/>
      <c r="E695" s="127"/>
      <c r="F695" s="123"/>
      <c r="G695" s="114"/>
    </row>
    <row r="696" spans="1:7" ht="21" x14ac:dyDescent="0.4">
      <c r="A696" s="272" t="s">
        <v>390</v>
      </c>
      <c r="B696" s="122">
        <v>2</v>
      </c>
      <c r="C696" s="174"/>
      <c r="D696" s="146"/>
      <c r="E696" s="147"/>
      <c r="F696" s="123"/>
      <c r="G696" s="114"/>
    </row>
    <row r="697" spans="1:7" ht="105" x14ac:dyDescent="0.4">
      <c r="A697" s="256" t="s">
        <v>319</v>
      </c>
      <c r="B697" s="122">
        <v>0</v>
      </c>
      <c r="C697" s="174"/>
      <c r="D697" s="121" t="s">
        <v>592</v>
      </c>
      <c r="E697" s="123" t="s">
        <v>593</v>
      </c>
      <c r="F697" s="123"/>
      <c r="G697" s="114"/>
    </row>
    <row r="698" spans="1:7" ht="42" x14ac:dyDescent="0.4">
      <c r="A698" s="256" t="s">
        <v>459</v>
      </c>
      <c r="B698" s="122">
        <v>2</v>
      </c>
      <c r="C698" s="174"/>
      <c r="D698" s="121"/>
      <c r="E698" s="124"/>
      <c r="F698" s="123"/>
      <c r="G698" s="114"/>
    </row>
    <row r="699" spans="1:7" ht="105" x14ac:dyDescent="0.4">
      <c r="A699" s="256" t="s">
        <v>421</v>
      </c>
      <c r="B699" s="122">
        <v>1</v>
      </c>
      <c r="C699" s="174"/>
      <c r="D699" s="423" t="s">
        <v>594</v>
      </c>
      <c r="E699" s="123" t="s">
        <v>595</v>
      </c>
      <c r="F699" s="123"/>
      <c r="G699" s="114"/>
    </row>
    <row r="700" spans="1:7" ht="89.25" customHeight="1" x14ac:dyDescent="0.45">
      <c r="A700" s="125" t="s">
        <v>423</v>
      </c>
      <c r="B700" s="122">
        <v>2</v>
      </c>
      <c r="C700" s="122"/>
      <c r="D700" s="411">
        <v>1</v>
      </c>
      <c r="E700" s="308"/>
      <c r="F700" s="123"/>
      <c r="G700" s="114"/>
    </row>
    <row r="701" spans="1:7" s="80" customFormat="1" ht="22.5" x14ac:dyDescent="0.45">
      <c r="A701" s="377" t="s">
        <v>428</v>
      </c>
      <c r="B701" s="189"/>
      <c r="C701" s="190"/>
      <c r="D701" s="394">
        <f>SUM(B681:C700)</f>
        <v>32</v>
      </c>
      <c r="E701" s="108"/>
      <c r="F701" s="114"/>
      <c r="G701" s="129"/>
    </row>
    <row r="702" spans="1:7" ht="22.5" x14ac:dyDescent="0.45">
      <c r="A702" s="377" t="s">
        <v>429</v>
      </c>
      <c r="B702" s="189"/>
      <c r="C702" s="190"/>
      <c r="D702" s="154">
        <f>D701/(COUNT(B681:C700)*2)</f>
        <v>0.88888888888888884</v>
      </c>
      <c r="G702" s="114"/>
    </row>
    <row r="703" spans="1:7" ht="21" x14ac:dyDescent="0.4">
      <c r="A703" s="248"/>
      <c r="B703" s="329"/>
      <c r="C703" s="329"/>
      <c r="D703" s="80"/>
      <c r="E703" s="80"/>
      <c r="F703" s="330"/>
      <c r="G703" s="274"/>
    </row>
    <row r="704" spans="1:7" ht="21" customHeight="1" x14ac:dyDescent="0.4">
      <c r="A704" s="503" t="s">
        <v>460</v>
      </c>
      <c r="B704" s="503"/>
      <c r="C704" s="503"/>
      <c r="D704" s="503"/>
      <c r="E704" s="503"/>
      <c r="F704" s="503"/>
      <c r="G704" s="274"/>
    </row>
    <row r="705" spans="1:7" ht="21" customHeight="1" x14ac:dyDescent="0.4">
      <c r="A705" s="251">
        <f>B11</f>
        <v>43559</v>
      </c>
      <c r="B705" s="114"/>
      <c r="C705" s="135"/>
      <c r="D705" s="273"/>
      <c r="E705" s="273"/>
      <c r="F705" s="273"/>
      <c r="G705" s="274"/>
    </row>
    <row r="706" spans="1:7" ht="21" x14ac:dyDescent="0.4">
      <c r="A706" s="474" t="s">
        <v>28</v>
      </c>
      <c r="B706" s="488" t="s">
        <v>29</v>
      </c>
      <c r="C706" s="488"/>
      <c r="D706" s="449" t="s">
        <v>42</v>
      </c>
      <c r="E706" s="450" t="s">
        <v>266</v>
      </c>
      <c r="F706" s="450" t="s">
        <v>302</v>
      </c>
      <c r="G706" s="274"/>
    </row>
    <row r="707" spans="1:7" ht="21" x14ac:dyDescent="0.4">
      <c r="A707" s="475"/>
      <c r="B707" s="383" t="s">
        <v>32</v>
      </c>
      <c r="C707" s="383" t="s">
        <v>31</v>
      </c>
      <c r="D707" s="449"/>
      <c r="E707" s="450"/>
      <c r="F707" s="450"/>
      <c r="G707" s="274"/>
    </row>
    <row r="708" spans="1:7" s="80" customFormat="1" ht="22.5" x14ac:dyDescent="0.4">
      <c r="A708" s="360"/>
      <c r="B708" s="361"/>
      <c r="C708" s="361"/>
      <c r="D708" s="361"/>
      <c r="E708" s="362"/>
      <c r="F708" s="362"/>
      <c r="G708" s="129"/>
    </row>
    <row r="709" spans="1:7" ht="24.75" x14ac:dyDescent="0.4">
      <c r="A709" s="451" t="s">
        <v>306</v>
      </c>
      <c r="B709" s="452"/>
      <c r="C709" s="452"/>
      <c r="D709" s="452"/>
      <c r="E709" s="452"/>
      <c r="F709" s="453"/>
      <c r="G709" s="274"/>
    </row>
    <row r="710" spans="1:7" ht="21" x14ac:dyDescent="0.4">
      <c r="A710" s="160" t="s">
        <v>220</v>
      </c>
      <c r="B710" s="275">
        <v>2</v>
      </c>
      <c r="C710" s="275"/>
      <c r="D710" s="269"/>
      <c r="E710" s="269"/>
      <c r="F710" s="200"/>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472"/>
      <c r="C715" s="473"/>
      <c r="D715" s="247">
        <f>SUM(B710:C714)</f>
        <v>10</v>
      </c>
      <c r="E715" s="225"/>
      <c r="F715" s="173"/>
      <c r="G715" s="114"/>
    </row>
    <row r="716" spans="1:7" ht="21" x14ac:dyDescent="0.4">
      <c r="A716" s="130" t="s">
        <v>33</v>
      </c>
      <c r="B716" s="472"/>
      <c r="C716" s="473"/>
      <c r="D716" s="397">
        <f>D715/(COUNT(B710:C714)*2)</f>
        <v>1</v>
      </c>
      <c r="E716" s="225"/>
      <c r="F716" s="173"/>
      <c r="G716" s="114"/>
    </row>
    <row r="717" spans="1:7" s="80" customFormat="1" ht="21" x14ac:dyDescent="0.4">
      <c r="A717" s="306"/>
      <c r="B717" s="375"/>
      <c r="C717" s="375"/>
      <c r="D717" s="250"/>
      <c r="E717" s="395"/>
      <c r="F717" s="396"/>
      <c r="G717" s="129"/>
    </row>
    <row r="718" spans="1:7" ht="24.75" x14ac:dyDescent="0.4">
      <c r="A718" s="451" t="s">
        <v>307</v>
      </c>
      <c r="B718" s="452"/>
      <c r="C718" s="452"/>
      <c r="D718" s="452"/>
      <c r="E718" s="452"/>
      <c r="F718" s="453"/>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3">
      <c r="A721" s="253" t="s">
        <v>423</v>
      </c>
      <c r="B721" s="122">
        <f>IF(D721=1, 2, IF(AND(D721&lt;1,D721&gt;0), 1, IF(D721=0,"0","NA")))</f>
        <v>2</v>
      </c>
      <c r="C721" s="126"/>
      <c r="D721" s="411">
        <f>IFERROR(E721/F721,"N.A")</f>
        <v>1</v>
      </c>
      <c r="E721" s="414">
        <f>COUNTIF('A1 Exploitation'!F709:F719,"ok")</f>
        <v>1</v>
      </c>
      <c r="F721" s="414">
        <f>COUNTA('A1 Exploitation'!F709:F719)</f>
        <v>1</v>
      </c>
    </row>
    <row r="722" spans="1:7" ht="21" x14ac:dyDescent="0.3">
      <c r="A722" s="130" t="s">
        <v>34</v>
      </c>
      <c r="B722" s="130"/>
      <c r="C722" s="148"/>
      <c r="D722" s="359">
        <f>SUM(B719:C721)</f>
        <v>6</v>
      </c>
      <c r="G722" s="94"/>
    </row>
    <row r="723" spans="1:7" ht="21" x14ac:dyDescent="0.4">
      <c r="A723" s="130" t="s">
        <v>33</v>
      </c>
      <c r="B723" s="131"/>
      <c r="C723" s="132"/>
      <c r="D723" s="333">
        <f>D722/(COUNT(B719:C721)*2)</f>
        <v>1</v>
      </c>
      <c r="G723" s="114"/>
    </row>
    <row r="724" spans="1:7" s="336" customFormat="1" ht="21" x14ac:dyDescent="0.4">
      <c r="A724" s="125"/>
      <c r="B724" s="332"/>
      <c r="C724" s="332"/>
      <c r="D724" s="323"/>
      <c r="E724" s="80"/>
      <c r="F724" s="330"/>
      <c r="G724" s="129"/>
    </row>
    <row r="725" spans="1:7" ht="22.5" x14ac:dyDescent="0.45">
      <c r="A725" s="377" t="s">
        <v>430</v>
      </c>
      <c r="B725" s="189"/>
      <c r="C725" s="190"/>
      <c r="D725" s="313">
        <f>SUM(D722,D715)</f>
        <v>16</v>
      </c>
      <c r="E725" s="260"/>
      <c r="F725" s="330"/>
      <c r="G725" s="114"/>
    </row>
    <row r="726" spans="1:7" ht="22.5" x14ac:dyDescent="0.45">
      <c r="A726" s="377" t="s">
        <v>431</v>
      </c>
      <c r="B726" s="189"/>
      <c r="C726" s="190"/>
      <c r="D726" s="154">
        <f>D725/(COUNT(B719:C721,B710:C714)*2)</f>
        <v>1</v>
      </c>
      <c r="E726" s="108"/>
      <c r="F726" s="114"/>
    </row>
    <row r="727" spans="1:7" x14ac:dyDescent="0.3">
      <c r="A727" s="258"/>
    </row>
    <row r="728" spans="1:7" s="259" customFormat="1" ht="22.5" x14ac:dyDescent="0.45">
      <c r="A728" s="376" t="s">
        <v>423</v>
      </c>
      <c r="B728" s="264"/>
      <c r="C728" s="264"/>
      <c r="D728" s="413">
        <f>AVERAGE(D721,D700,D668,D605,D565,D525,D471,D424,D366,D299,D244,D185,D129,D43)</f>
        <v>0.77166666666666683</v>
      </c>
      <c r="E728" s="101"/>
      <c r="F728" s="102"/>
      <c r="G728" s="93"/>
    </row>
    <row r="729" spans="1:7" ht="22.5" x14ac:dyDescent="0.3">
      <c r="A729" s="261" t="s">
        <v>424</v>
      </c>
      <c r="B729" s="262"/>
      <c r="C729" s="263"/>
      <c r="D729" s="26">
        <f>SUM(D725,D701,D672,D609,D569,D526,D475,D428,D370,D303,D248,D186,D130,D47)</f>
        <v>598</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0.8214285714285714</v>
      </c>
      <c r="E730" s="259"/>
      <c r="F730" s="259"/>
    </row>
  </sheetData>
  <sheetProtection algorithmName="SHA-512" hashValue="OMajbbPmFPv+A7lt4lBP61e9khXa6uoVblTOLgvrUSdq26w9Nf7ojQsH8xU8e1wG19nPrQFACvkPizFAbqK/8Q==" saltValue="JXTL3eou7Up/EQ4hlMfPcw=="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69:F289 F207:F226 F359:F365 F449:F463 F536:F541 F465:F470 F484:F489 F492:F503 F592:F604 F618:F626 F394:F414 F579:F587 F66:F82 F348:F356 F21:F25 F292:F298 F85:F102 F113:F119 F719:F720 F231:F243 F195:F202 F417:F423 F122:F128 F654:F660 F257:F264 F56:F63 F437:F444 F558:F564 F178:F184 F662:F667 F379:F389 F312:F319 F631:F638 F643:F649 F545:F555 F324:F343 F575:F577 F651 F614:F616 F706:F708 F506:F516 F167:F175 F39:F42 F140:F145 F148:F164 F519:F524 F710:F717 F677:F699">
      <formula1>$H$20:$H$22</formula1>
    </dataValidation>
    <dataValidation type="list" showInputMessage="1" showErrorMessage="1" errorTitle="Erreur de saisie" error="MH/Quali-Consult: Merci d'indiquer la note; 0, 1 ou 2. Si le paramètre n'est pas applicable ou non audité vous insérerez NA" sqref="B148:B164 B21:B25 B178:B185 B195:B202 B113:B119 B140:B146 B359:B366 B348:B356 B56:B63 B292:B299 B719:B721 B546:B555 B592:B605 B558:B565 B506:B516 B618:B626 B122:B128 B662:B668 B579:B587 B85:B102 B312:B319 B379:B389 B449:B463 B519:B525 B417:B424 B492:B504 B269:B289 B465:B471 B654:B660 B437:B444 B66:B82 B257:B264 B324:B343 B167:B175 B536:B541 B631:B638 B207:B226 B231:B235 B710:B714 B105:B110 B39:B42 B237:B244 B394:B414 B528:B529 B484:B490 B643:B649 B30:B37 B681:B700">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129 B43"/>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20" sqref="D20"/>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49"/>
      <c r="E1" s="549"/>
      <c r="F1" s="549"/>
      <c r="G1" s="549"/>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50" t="s">
        <v>46</v>
      </c>
      <c r="B6" s="550"/>
      <c r="C6" s="550"/>
      <c r="D6" s="550"/>
      <c r="E6" s="550"/>
      <c r="F6" s="550"/>
      <c r="G6" s="92"/>
    </row>
    <row r="7" spans="1:7" s="258" customFormat="1" ht="21.75" customHeight="1" x14ac:dyDescent="0.45">
      <c r="A7" s="551" t="str">
        <f>'Page de garde'!D18</f>
        <v>UHD Béni Khalled</v>
      </c>
      <c r="B7" s="551"/>
      <c r="C7" s="551"/>
      <c r="D7" s="551"/>
      <c r="E7" s="551"/>
      <c r="F7" s="551"/>
      <c r="G7" s="92"/>
    </row>
    <row r="8" spans="1:7" s="258" customFormat="1" ht="24" x14ac:dyDescent="0.45">
      <c r="A8" s="4" t="s">
        <v>39</v>
      </c>
      <c r="B8" s="552" t="str">
        <f>'A2 Exploitation'!B9:F9</f>
        <v>M Souheil DRAOUI et Mme Imen SLITI</v>
      </c>
      <c r="C8" s="552"/>
      <c r="D8" s="552"/>
      <c r="E8" s="552"/>
      <c r="F8" s="552"/>
      <c r="G8" s="92"/>
    </row>
    <row r="9" spans="1:7" s="258" customFormat="1" ht="24" x14ac:dyDescent="0.45">
      <c r="A9" s="5" t="s">
        <v>41</v>
      </c>
      <c r="B9" s="553" t="str">
        <f>'A1 Exploitation'!B10:F10</f>
        <v>Directeur magasin &amp; chefs rayons</v>
      </c>
      <c r="C9" s="553"/>
      <c r="D9" s="553"/>
      <c r="E9" s="553"/>
      <c r="F9" s="553"/>
      <c r="G9" s="92"/>
    </row>
    <row r="10" spans="1:7" s="258" customFormat="1" ht="24" x14ac:dyDescent="0.45">
      <c r="A10" s="4" t="s">
        <v>40</v>
      </c>
      <c r="B10" s="548">
        <f>'A1 Exploitation'!B11:F11</f>
        <v>43518</v>
      </c>
      <c r="C10" s="548"/>
      <c r="D10" s="548"/>
      <c r="E10" s="548"/>
      <c r="F10" s="548"/>
      <c r="G10" s="92"/>
    </row>
    <row r="11" spans="1:7" s="258" customFormat="1" ht="24" x14ac:dyDescent="0.45">
      <c r="A11" s="4" t="s">
        <v>250</v>
      </c>
      <c r="B11" s="545">
        <f>D199</f>
        <v>0.8842592592592593</v>
      </c>
      <c r="C11" s="545"/>
      <c r="D11" s="545"/>
      <c r="E11" s="545"/>
      <c r="F11" s="545"/>
      <c r="G11" s="92"/>
    </row>
    <row r="12" spans="1:7" s="258" customFormat="1" ht="22.5" x14ac:dyDescent="0.45">
      <c r="A12" s="1"/>
      <c r="D12" s="513"/>
      <c r="E12" s="513"/>
      <c r="F12" s="513"/>
      <c r="G12" s="513"/>
    </row>
    <row r="13" spans="1:7" s="258" customFormat="1" ht="11.25" customHeight="1" x14ac:dyDescent="0.3">
      <c r="A13" s="546" t="s">
        <v>28</v>
      </c>
      <c r="B13" s="547" t="s">
        <v>29</v>
      </c>
      <c r="C13" s="547"/>
      <c r="D13" s="547" t="s">
        <v>42</v>
      </c>
      <c r="E13" s="547" t="s">
        <v>160</v>
      </c>
      <c r="F13" s="547" t="s">
        <v>161</v>
      </c>
      <c r="G13" s="80"/>
    </row>
    <row r="14" spans="1:7" s="258" customFormat="1" ht="12.75" customHeight="1" x14ac:dyDescent="0.3">
      <c r="A14" s="546"/>
      <c r="B14" s="22" t="s">
        <v>32</v>
      </c>
      <c r="C14" s="22" t="s">
        <v>31</v>
      </c>
      <c r="D14" s="547"/>
      <c r="E14" s="547"/>
      <c r="F14" s="547"/>
      <c r="G14" s="94"/>
    </row>
    <row r="15" spans="1:7" x14ac:dyDescent="0.3">
      <c r="A15" s="536"/>
      <c r="B15" s="537"/>
      <c r="C15" s="537"/>
      <c r="D15" s="537"/>
      <c r="E15" s="537"/>
      <c r="F15" s="537"/>
    </row>
    <row r="16" spans="1:7" ht="19.5" x14ac:dyDescent="0.4">
      <c r="A16" s="540" t="s">
        <v>0</v>
      </c>
      <c r="B16" s="541"/>
      <c r="C16" s="541"/>
      <c r="D16" s="541"/>
      <c r="E16" s="541"/>
      <c r="F16" s="541"/>
      <c r="G16" s="93" t="s">
        <v>298</v>
      </c>
    </row>
    <row r="17" spans="1:7" x14ac:dyDescent="0.3">
      <c r="A17" s="7" t="s">
        <v>225</v>
      </c>
      <c r="B17" s="265">
        <v>2</v>
      </c>
      <c r="C17" s="265"/>
      <c r="D17" s="63"/>
      <c r="E17" s="265"/>
      <c r="F17" s="265"/>
      <c r="G17" s="93" t="s">
        <v>299</v>
      </c>
    </row>
    <row r="18" spans="1:7" x14ac:dyDescent="0.3">
      <c r="A18" s="8" t="s">
        <v>67</v>
      </c>
      <c r="B18" s="265">
        <v>2</v>
      </c>
      <c r="C18" s="265"/>
      <c r="D18" s="63"/>
      <c r="E18" s="265"/>
      <c r="F18" s="265"/>
    </row>
    <row r="19" spans="1:7" ht="33" x14ac:dyDescent="0.3">
      <c r="A19" s="7" t="s">
        <v>68</v>
      </c>
      <c r="B19" s="265">
        <v>1</v>
      </c>
      <c r="C19" s="265"/>
      <c r="D19" s="63" t="s">
        <v>596</v>
      </c>
      <c r="E19" s="63" t="s">
        <v>597</v>
      </c>
      <c r="F19" s="265"/>
    </row>
    <row r="20" spans="1:7" x14ac:dyDescent="0.3">
      <c r="A20" s="7" t="s">
        <v>129</v>
      </c>
      <c r="B20" s="265">
        <v>2</v>
      </c>
      <c r="C20" s="265"/>
      <c r="D20" s="64"/>
      <c r="E20" s="265"/>
      <c r="F20" s="265"/>
    </row>
    <row r="21" spans="1:7" x14ac:dyDescent="0.3">
      <c r="A21" s="30" t="s">
        <v>461</v>
      </c>
      <c r="B21" s="265">
        <v>2</v>
      </c>
      <c r="C21" s="265"/>
      <c r="D21" s="65"/>
      <c r="E21" s="265"/>
      <c r="F21" s="265"/>
    </row>
    <row r="22" spans="1:7" x14ac:dyDescent="0.3">
      <c r="A22" s="542" t="s">
        <v>34</v>
      </c>
      <c r="B22" s="538"/>
      <c r="C22" s="539"/>
      <c r="D22" s="381">
        <f>SUM(B17:C21)</f>
        <v>9</v>
      </c>
    </row>
    <row r="23" spans="1:7" x14ac:dyDescent="0.3">
      <c r="A23" s="529" t="s">
        <v>251</v>
      </c>
      <c r="B23" s="530"/>
      <c r="C23" s="531"/>
      <c r="D23" s="21">
        <f>D22/(COUNT(B17:C21)*2)</f>
        <v>0.9</v>
      </c>
    </row>
    <row r="24" spans="1:7" s="10" customFormat="1" x14ac:dyDescent="0.3">
      <c r="A24" s="14"/>
      <c r="B24" s="15"/>
      <c r="C24" s="15"/>
      <c r="D24" s="16"/>
      <c r="G24" s="93"/>
    </row>
    <row r="25" spans="1:7" ht="19.5" x14ac:dyDescent="0.4">
      <c r="A25" s="534" t="s">
        <v>4</v>
      </c>
      <c r="B25" s="535"/>
      <c r="C25" s="535"/>
      <c r="D25" s="535"/>
      <c r="E25" s="535"/>
      <c r="F25" s="535"/>
    </row>
    <row r="26" spans="1:7" ht="18" x14ac:dyDescent="0.35">
      <c r="A26" s="28" t="s">
        <v>84</v>
      </c>
      <c r="B26" s="265">
        <v>2</v>
      </c>
      <c r="C26" s="88" t="str">
        <f>IF(B26=0, -5, "0")</f>
        <v>0</v>
      </c>
      <c r="D26" s="63"/>
      <c r="E26" s="63"/>
      <c r="F26" s="265"/>
    </row>
    <row r="27" spans="1:7" x14ac:dyDescent="0.3">
      <c r="A27" s="7" t="s">
        <v>77</v>
      </c>
      <c r="B27" s="265">
        <v>2</v>
      </c>
      <c r="C27" s="265"/>
      <c r="D27" s="63"/>
      <c r="E27" s="265"/>
      <c r="F27" s="265"/>
    </row>
    <row r="28" spans="1:7" x14ac:dyDescent="0.3">
      <c r="A28" s="30" t="s">
        <v>308</v>
      </c>
      <c r="B28" s="265">
        <v>2</v>
      </c>
      <c r="C28" s="265"/>
      <c r="D28" s="63"/>
      <c r="E28" s="265"/>
      <c r="F28" s="265"/>
    </row>
    <row r="29" spans="1:7" x14ac:dyDescent="0.3">
      <c r="A29" s="7" t="s">
        <v>236</v>
      </c>
      <c r="B29" s="265">
        <v>2</v>
      </c>
      <c r="C29" s="265"/>
      <c r="D29" s="63"/>
      <c r="E29" s="265"/>
      <c r="F29" s="265"/>
    </row>
    <row r="30" spans="1:7" x14ac:dyDescent="0.3">
      <c r="A30" s="7" t="s">
        <v>244</v>
      </c>
      <c r="B30" s="265">
        <v>2</v>
      </c>
      <c r="C30" s="265"/>
      <c r="D30" s="66"/>
      <c r="E30" s="265"/>
      <c r="F30" s="265"/>
    </row>
    <row r="31" spans="1:7" x14ac:dyDescent="0.3">
      <c r="A31" s="7" t="s">
        <v>69</v>
      </c>
      <c r="B31" s="265">
        <v>2</v>
      </c>
      <c r="C31" s="265"/>
      <c r="D31" s="66"/>
      <c r="E31" s="265"/>
      <c r="F31" s="265"/>
    </row>
    <row r="32" spans="1:7" x14ac:dyDescent="0.3">
      <c r="A32" s="7" t="s">
        <v>249</v>
      </c>
      <c r="B32" s="265">
        <v>2</v>
      </c>
      <c r="C32" s="265"/>
      <c r="D32" s="66"/>
      <c r="E32" s="265"/>
      <c r="F32" s="265"/>
    </row>
    <row r="33" spans="1:7" x14ac:dyDescent="0.3">
      <c r="A33" s="529" t="s">
        <v>34</v>
      </c>
      <c r="B33" s="530"/>
      <c r="C33" s="531"/>
      <c r="D33" s="380">
        <f>SUM(B26:C32)</f>
        <v>14</v>
      </c>
    </row>
    <row r="34" spans="1:7" x14ac:dyDescent="0.3">
      <c r="A34" s="529" t="s">
        <v>251</v>
      </c>
      <c r="B34" s="530"/>
      <c r="C34" s="531"/>
      <c r="D34" s="21">
        <f>D33/(COUNT(B26:C32)*2)</f>
        <v>1</v>
      </c>
    </row>
    <row r="35" spans="1:7" s="10" customFormat="1" x14ac:dyDescent="0.3">
      <c r="A35" s="14"/>
      <c r="B35" s="15"/>
      <c r="C35" s="15"/>
      <c r="D35" s="16"/>
      <c r="G35" s="93"/>
    </row>
    <row r="36" spans="1:7" s="10" customFormat="1" ht="19.5" x14ac:dyDescent="0.4">
      <c r="A36" s="534" t="s">
        <v>180</v>
      </c>
      <c r="B36" s="535"/>
      <c r="C36" s="535"/>
      <c r="D36" s="535"/>
      <c r="E36" s="535"/>
      <c r="F36" s="535"/>
      <c r="G36" s="93"/>
    </row>
    <row r="37" spans="1:7" s="10" customFormat="1" ht="18" x14ac:dyDescent="0.35">
      <c r="A37" s="28" t="s">
        <v>84</v>
      </c>
      <c r="B37" s="265">
        <v>2</v>
      </c>
      <c r="C37" s="88" t="str">
        <f>IF(B37=0, -5, "0")</f>
        <v>0</v>
      </c>
      <c r="D37" s="63"/>
      <c r="E37" s="265"/>
      <c r="F37" s="265"/>
      <c r="G37" s="93"/>
    </row>
    <row r="38" spans="1:7" s="10" customFormat="1" x14ac:dyDescent="0.3">
      <c r="A38" s="7" t="s">
        <v>194</v>
      </c>
      <c r="B38" s="265">
        <v>2</v>
      </c>
      <c r="C38" s="265"/>
      <c r="D38" s="63"/>
      <c r="E38" s="265"/>
      <c r="F38" s="265"/>
      <c r="G38" s="93"/>
    </row>
    <row r="39" spans="1:7" s="10" customFormat="1" x14ac:dyDescent="0.3">
      <c r="A39" s="7" t="s">
        <v>237</v>
      </c>
      <c r="B39" s="265">
        <v>2</v>
      </c>
      <c r="C39" s="265"/>
      <c r="D39" s="63"/>
      <c r="E39" s="265"/>
      <c r="F39" s="265"/>
      <c r="G39" s="93"/>
    </row>
    <row r="40" spans="1:7" s="10" customFormat="1" x14ac:dyDescent="0.3">
      <c r="A40" s="7" t="s">
        <v>69</v>
      </c>
      <c r="B40" s="265">
        <v>2</v>
      </c>
      <c r="C40" s="265"/>
      <c r="D40" s="66"/>
      <c r="E40" s="265"/>
      <c r="F40" s="265"/>
      <c r="G40" s="93"/>
    </row>
    <row r="41" spans="1:7" s="10" customFormat="1" x14ac:dyDescent="0.3">
      <c r="A41" s="7" t="s">
        <v>249</v>
      </c>
      <c r="B41" s="265">
        <v>2</v>
      </c>
      <c r="C41" s="265"/>
      <c r="D41" s="66"/>
      <c r="E41" s="265"/>
      <c r="F41" s="265"/>
      <c r="G41" s="93"/>
    </row>
    <row r="42" spans="1:7" s="10" customFormat="1" x14ac:dyDescent="0.3">
      <c r="A42" s="529" t="s">
        <v>34</v>
      </c>
      <c r="B42" s="530"/>
      <c r="C42" s="531"/>
      <c r="D42" s="380">
        <f>SUM(B37:C41)</f>
        <v>10</v>
      </c>
      <c r="E42" s="259"/>
      <c r="F42" s="259"/>
      <c r="G42" s="93"/>
    </row>
    <row r="43" spans="1:7" s="10" customFormat="1" x14ac:dyDescent="0.3">
      <c r="A43" s="529" t="s">
        <v>251</v>
      </c>
      <c r="B43" s="530"/>
      <c r="C43" s="531"/>
      <c r="D43" s="21">
        <f>D42/(COUNT(B37:C41)*2)</f>
        <v>1</v>
      </c>
      <c r="E43" s="259"/>
      <c r="F43" s="259"/>
      <c r="G43" s="93"/>
    </row>
    <row r="44" spans="1:7" s="10" customFormat="1" x14ac:dyDescent="0.3">
      <c r="A44" s="33"/>
      <c r="B44" s="34"/>
      <c r="C44" s="34"/>
      <c r="D44" s="35"/>
      <c r="G44" s="93"/>
    </row>
    <row r="45" spans="1:7" ht="19.5" x14ac:dyDescent="0.4">
      <c r="A45" s="543" t="s">
        <v>19</v>
      </c>
      <c r="B45" s="544"/>
      <c r="C45" s="544"/>
      <c r="D45" s="544"/>
      <c r="E45" s="544"/>
      <c r="F45" s="544"/>
    </row>
    <row r="46" spans="1:7" x14ac:dyDescent="0.3">
      <c r="A46" s="7" t="s">
        <v>226</v>
      </c>
      <c r="B46" s="265">
        <v>2</v>
      </c>
      <c r="C46" s="265"/>
      <c r="D46" s="66"/>
      <c r="E46" s="265"/>
      <c r="F46" s="265"/>
    </row>
    <row r="47" spans="1:7" x14ac:dyDescent="0.3">
      <c r="A47" s="7" t="s">
        <v>70</v>
      </c>
      <c r="B47" s="265">
        <v>2</v>
      </c>
      <c r="C47" s="265"/>
      <c r="D47" s="66"/>
      <c r="E47" s="265"/>
      <c r="F47" s="265"/>
    </row>
    <row r="48" spans="1:7" x14ac:dyDescent="0.3">
      <c r="A48" s="7" t="s">
        <v>192</v>
      </c>
      <c r="B48" s="265">
        <v>2</v>
      </c>
      <c r="C48" s="265"/>
      <c r="D48" s="63"/>
      <c r="E48" s="265"/>
      <c r="F48" s="265"/>
    </row>
    <row r="49" spans="1:7" x14ac:dyDescent="0.3">
      <c r="A49" s="7" t="s">
        <v>22</v>
      </c>
      <c r="B49" s="265">
        <v>2</v>
      </c>
      <c r="C49" s="265"/>
      <c r="D49" s="63"/>
      <c r="E49" s="265"/>
      <c r="F49" s="265"/>
    </row>
    <row r="50" spans="1:7" ht="33" x14ac:dyDescent="0.3">
      <c r="A50" s="7" t="s">
        <v>71</v>
      </c>
      <c r="B50" s="265">
        <v>2</v>
      </c>
      <c r="C50" s="265"/>
      <c r="D50" s="105" t="s">
        <v>599</v>
      </c>
      <c r="E50" s="265"/>
      <c r="F50" s="265"/>
    </row>
    <row r="51" spans="1:7" ht="18" x14ac:dyDescent="0.35">
      <c r="A51" s="28" t="s">
        <v>252</v>
      </c>
      <c r="B51" s="265" t="s">
        <v>30</v>
      </c>
      <c r="C51" s="88" t="str">
        <f>IF(B51=0, -5, "0")</f>
        <v>0</v>
      </c>
      <c r="D51" s="66"/>
      <c r="E51" s="265"/>
      <c r="F51" s="265"/>
    </row>
    <row r="52" spans="1:7" x14ac:dyDescent="0.3">
      <c r="A52" s="529" t="s">
        <v>34</v>
      </c>
      <c r="B52" s="530"/>
      <c r="C52" s="531"/>
      <c r="D52" s="380">
        <f>SUM(B46:C51)</f>
        <v>10</v>
      </c>
    </row>
    <row r="53" spans="1:7" x14ac:dyDescent="0.3">
      <c r="A53" s="529" t="s">
        <v>251</v>
      </c>
      <c r="B53" s="530"/>
      <c r="C53" s="531"/>
      <c r="D53" s="21">
        <f>D52/(COUNT(B46:C51)*2)</f>
        <v>1</v>
      </c>
    </row>
    <row r="54" spans="1:7" s="10" customFormat="1" x14ac:dyDescent="0.3">
      <c r="A54" s="14"/>
      <c r="B54" s="15"/>
      <c r="C54" s="15"/>
      <c r="D54" s="16"/>
      <c r="G54" s="93"/>
    </row>
    <row r="55" spans="1:7" ht="19.5" x14ac:dyDescent="0.4">
      <c r="A55" s="534" t="s">
        <v>8</v>
      </c>
      <c r="B55" s="535"/>
      <c r="C55" s="535"/>
      <c r="D55" s="535"/>
      <c r="E55" s="535"/>
      <c r="F55" s="535"/>
    </row>
    <row r="56" spans="1:7" ht="36" x14ac:dyDescent="0.35">
      <c r="A56" s="29" t="s">
        <v>148</v>
      </c>
      <c r="B56" s="265">
        <v>2</v>
      </c>
      <c r="C56" s="88" t="str">
        <f>IF(B56=0, -5, "0")</f>
        <v>0</v>
      </c>
      <c r="D56" s="66"/>
      <c r="E56" s="265"/>
      <c r="F56" s="265"/>
    </row>
    <row r="57" spans="1:7" x14ac:dyDescent="0.3">
      <c r="A57" s="9" t="s">
        <v>141</v>
      </c>
      <c r="B57" s="265">
        <v>2</v>
      </c>
      <c r="C57" s="265"/>
      <c r="D57" s="265"/>
      <c r="E57" s="67"/>
      <c r="F57" s="265"/>
    </row>
    <row r="58" spans="1:7" ht="49.5" x14ac:dyDescent="0.3">
      <c r="A58" s="11" t="s">
        <v>205</v>
      </c>
      <c r="B58" s="265">
        <v>1</v>
      </c>
      <c r="C58" s="265"/>
      <c r="D58" s="63" t="s">
        <v>618</v>
      </c>
      <c r="E58" s="63" t="s">
        <v>600</v>
      </c>
      <c r="F58" s="265"/>
    </row>
    <row r="59" spans="1:7" x14ac:dyDescent="0.3">
      <c r="A59" s="11" t="s">
        <v>79</v>
      </c>
      <c r="B59" s="265">
        <v>2</v>
      </c>
      <c r="C59" s="265"/>
      <c r="D59" s="66"/>
      <c r="E59" s="265"/>
      <c r="F59" s="265"/>
    </row>
    <row r="60" spans="1:7" ht="36" x14ac:dyDescent="0.35">
      <c r="A60" s="29" t="s">
        <v>182</v>
      </c>
      <c r="B60" s="265">
        <v>2</v>
      </c>
      <c r="C60" s="88" t="str">
        <f>IF(B60=0, -5, "0")</f>
        <v>0</v>
      </c>
      <c r="D60" s="63"/>
      <c r="E60" s="265"/>
      <c r="F60" s="265"/>
    </row>
    <row r="61" spans="1:7" ht="18" x14ac:dyDescent="0.35">
      <c r="A61" s="28" t="s">
        <v>253</v>
      </c>
      <c r="B61" s="265">
        <v>2</v>
      </c>
      <c r="C61" s="88" t="str">
        <f>IF(B61=0, -5, "0")</f>
        <v>0</v>
      </c>
      <c r="D61" s="63"/>
      <c r="E61" s="265"/>
      <c r="F61" s="265"/>
    </row>
    <row r="62" spans="1:7" x14ac:dyDescent="0.3">
      <c r="A62" s="7" t="s">
        <v>249</v>
      </c>
      <c r="B62" s="265">
        <v>2</v>
      </c>
      <c r="C62" s="265"/>
      <c r="D62" s="66"/>
      <c r="E62" s="265"/>
      <c r="F62" s="265"/>
    </row>
    <row r="63" spans="1:7" x14ac:dyDescent="0.3">
      <c r="A63" s="529" t="s">
        <v>34</v>
      </c>
      <c r="B63" s="530"/>
      <c r="C63" s="531"/>
      <c r="D63" s="380">
        <f>SUM(B56:C62)</f>
        <v>13</v>
      </c>
    </row>
    <row r="64" spans="1:7" x14ac:dyDescent="0.3">
      <c r="A64" s="529" t="s">
        <v>251</v>
      </c>
      <c r="B64" s="530"/>
      <c r="C64" s="531"/>
      <c r="D64" s="21">
        <f>D63/(COUNT(B56:C62)*2)</f>
        <v>0.9285714285714286</v>
      </c>
    </row>
    <row r="65" spans="1:7" s="10" customFormat="1" x14ac:dyDescent="0.3">
      <c r="A65" s="14"/>
      <c r="B65" s="15"/>
      <c r="C65" s="15"/>
      <c r="D65" s="16"/>
      <c r="G65" s="93"/>
    </row>
    <row r="66" spans="1:7" ht="19.5" x14ac:dyDescent="0.4">
      <c r="A66" s="534" t="s">
        <v>111</v>
      </c>
      <c r="B66" s="535"/>
      <c r="C66" s="535"/>
      <c r="D66" s="535"/>
      <c r="E66" s="535"/>
      <c r="F66" s="535"/>
    </row>
    <row r="67" spans="1:7" ht="34.5" x14ac:dyDescent="0.4">
      <c r="A67" s="7" t="s">
        <v>227</v>
      </c>
      <c r="B67" s="68">
        <v>1</v>
      </c>
      <c r="C67" s="69"/>
      <c r="D67" s="63" t="s">
        <v>614</v>
      </c>
      <c r="E67" s="70"/>
      <c r="F67" s="265"/>
    </row>
    <row r="68" spans="1:7" ht="19.5" x14ac:dyDescent="0.4">
      <c r="A68" s="7" t="s">
        <v>228</v>
      </c>
      <c r="B68" s="68">
        <v>2</v>
      </c>
      <c r="C68" s="69"/>
      <c r="D68" s="63"/>
      <c r="E68" s="70"/>
      <c r="F68" s="265"/>
    </row>
    <row r="69" spans="1:7" ht="19.5" x14ac:dyDescent="0.4">
      <c r="A69" s="7" t="s">
        <v>249</v>
      </c>
      <c r="B69" s="68">
        <v>2</v>
      </c>
      <c r="C69" s="69"/>
      <c r="D69" s="71"/>
      <c r="E69" s="71"/>
      <c r="F69" s="265"/>
    </row>
    <row r="70" spans="1:7" ht="19.5" x14ac:dyDescent="0.4">
      <c r="A70" s="8" t="s">
        <v>206</v>
      </c>
      <c r="B70" s="68">
        <v>2</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v>2</v>
      </c>
      <c r="C73" s="69"/>
      <c r="D73" s="265"/>
      <c r="E73" s="265"/>
      <c r="F73" s="265"/>
    </row>
    <row r="74" spans="1:7" x14ac:dyDescent="0.3">
      <c r="A74" s="8" t="s">
        <v>254</v>
      </c>
      <c r="B74" s="68" t="s">
        <v>30</v>
      </c>
      <c r="C74" s="265"/>
      <c r="D74" s="72"/>
      <c r="E74" s="72"/>
      <c r="F74" s="265"/>
    </row>
    <row r="75" spans="1:7" ht="36" x14ac:dyDescent="0.35">
      <c r="A75" s="32" t="s">
        <v>162</v>
      </c>
      <c r="B75" s="68">
        <v>2</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v>2</v>
      </c>
      <c r="C77" s="88" t="str">
        <f>IF(B77=0, -5, "0")</f>
        <v>0</v>
      </c>
      <c r="D77" s="63"/>
      <c r="E77" s="73"/>
      <c r="F77" s="265"/>
    </row>
    <row r="78" spans="1:7" s="10" customFormat="1" x14ac:dyDescent="0.3">
      <c r="A78" s="9" t="s">
        <v>193</v>
      </c>
      <c r="B78" s="68">
        <v>2</v>
      </c>
      <c r="C78" s="266"/>
      <c r="D78" s="63"/>
      <c r="E78" s="75"/>
      <c r="F78" s="265"/>
      <c r="G78" s="93"/>
    </row>
    <row r="79" spans="1:7" x14ac:dyDescent="0.3">
      <c r="A79" s="7" t="s">
        <v>149</v>
      </c>
      <c r="B79" s="68">
        <v>2</v>
      </c>
      <c r="C79" s="265"/>
      <c r="D79" s="75"/>
      <c r="E79" s="73"/>
      <c r="F79" s="265"/>
    </row>
    <row r="80" spans="1:7" ht="36" x14ac:dyDescent="0.35">
      <c r="A80" s="29" t="s">
        <v>140</v>
      </c>
      <c r="B80" s="68">
        <v>2</v>
      </c>
      <c r="C80" s="88" t="str">
        <f>IF(B80=0, -5, "0")</f>
        <v>0</v>
      </c>
      <c r="D80" s="75"/>
      <c r="E80" s="73"/>
      <c r="F80" s="265"/>
    </row>
    <row r="81" spans="1:7" x14ac:dyDescent="0.3">
      <c r="A81" s="7" t="s">
        <v>255</v>
      </c>
      <c r="B81" s="68">
        <v>2</v>
      </c>
      <c r="C81" s="265"/>
      <c r="D81" s="75"/>
      <c r="E81" s="76"/>
      <c r="F81" s="265"/>
    </row>
    <row r="82" spans="1:7" ht="18" x14ac:dyDescent="0.35">
      <c r="A82" s="31" t="s">
        <v>253</v>
      </c>
      <c r="B82" s="68">
        <v>2</v>
      </c>
      <c r="C82" s="88" t="str">
        <f>IF(B82=0, -5, "0")</f>
        <v>0</v>
      </c>
      <c r="D82" s="75"/>
      <c r="E82" s="77"/>
      <c r="F82" s="265"/>
    </row>
    <row r="83" spans="1:7" x14ac:dyDescent="0.3">
      <c r="A83" s="7" t="s">
        <v>72</v>
      </c>
      <c r="B83" s="68">
        <v>2</v>
      </c>
      <c r="C83" s="265"/>
      <c r="D83" s="75"/>
      <c r="E83" s="76"/>
      <c r="F83" s="265"/>
    </row>
    <row r="84" spans="1:7" x14ac:dyDescent="0.3">
      <c r="A84" s="529" t="s">
        <v>34</v>
      </c>
      <c r="B84" s="530"/>
      <c r="C84" s="531"/>
      <c r="D84" s="380">
        <f>SUM(B67:C83)</f>
        <v>25</v>
      </c>
    </row>
    <row r="85" spans="1:7" x14ac:dyDescent="0.3">
      <c r="A85" s="529" t="s">
        <v>251</v>
      </c>
      <c r="B85" s="530"/>
      <c r="C85" s="531"/>
      <c r="D85" s="21">
        <f>D84/(COUNT(B67:C83)*2)</f>
        <v>0.96153846153846156</v>
      </c>
    </row>
    <row r="86" spans="1:7" s="10" customFormat="1" x14ac:dyDescent="0.3">
      <c r="A86" s="14"/>
      <c r="B86" s="15"/>
      <c r="C86" s="15"/>
      <c r="D86" s="16"/>
      <c r="G86" s="93"/>
    </row>
    <row r="87" spans="1:7" ht="19.5" x14ac:dyDescent="0.4">
      <c r="A87" s="534" t="s">
        <v>172</v>
      </c>
      <c r="B87" s="535"/>
      <c r="C87" s="535"/>
      <c r="D87" s="535"/>
      <c r="E87" s="535"/>
      <c r="F87" s="535"/>
    </row>
    <row r="88" spans="1:7" ht="52.5" customHeight="1" x14ac:dyDescent="0.4">
      <c r="A88" s="36" t="s">
        <v>229</v>
      </c>
      <c r="B88" s="78">
        <v>2</v>
      </c>
      <c r="C88" s="69"/>
      <c r="D88" s="70"/>
      <c r="E88" s="63"/>
      <c r="F88" s="265"/>
    </row>
    <row r="89" spans="1:7" ht="19.5" x14ac:dyDescent="0.4">
      <c r="A89" s="7" t="s">
        <v>228</v>
      </c>
      <c r="B89" s="78" t="s">
        <v>30</v>
      </c>
      <c r="C89" s="69"/>
      <c r="D89" s="63"/>
      <c r="E89" s="265"/>
      <c r="F89" s="265"/>
    </row>
    <row r="90" spans="1:7" ht="19.5" x14ac:dyDescent="0.4">
      <c r="A90" s="7" t="s">
        <v>256</v>
      </c>
      <c r="B90" s="78">
        <v>2</v>
      </c>
      <c r="C90" s="69"/>
      <c r="D90" s="75"/>
      <c r="E90" s="265"/>
      <c r="F90" s="265"/>
    </row>
    <row r="91" spans="1:7" ht="34.5" x14ac:dyDescent="0.4">
      <c r="A91" s="11" t="s">
        <v>257</v>
      </c>
      <c r="B91" s="78" t="s">
        <v>30</v>
      </c>
      <c r="C91" s="69"/>
      <c r="D91" s="63" t="s">
        <v>619</v>
      </c>
      <c r="E91" s="265"/>
      <c r="F91" s="265"/>
    </row>
    <row r="92" spans="1:7" ht="19.5" x14ac:dyDescent="0.4">
      <c r="A92" s="8" t="s">
        <v>207</v>
      </c>
      <c r="B92" s="78" t="s">
        <v>30</v>
      </c>
      <c r="C92" s="69"/>
      <c r="D92" s="75"/>
      <c r="E92" s="265"/>
      <c r="F92" s="265"/>
    </row>
    <row r="93" spans="1:7" ht="36" x14ac:dyDescent="0.35">
      <c r="A93" s="32" t="s">
        <v>191</v>
      </c>
      <c r="B93" s="78">
        <v>2</v>
      </c>
      <c r="C93" s="88" t="str">
        <f>IF(B93=0, -5, "0")</f>
        <v>0</v>
      </c>
      <c r="D93" s="258"/>
      <c r="E93" s="265"/>
      <c r="F93" s="265"/>
    </row>
    <row r="94" spans="1:7" ht="18" x14ac:dyDescent="0.35">
      <c r="A94" s="28" t="s">
        <v>196</v>
      </c>
      <c r="B94" s="78" t="s">
        <v>30</v>
      </c>
      <c r="C94" s="88" t="str">
        <f>IF(B94=0, -5, "0")</f>
        <v>0</v>
      </c>
      <c r="D94" s="63"/>
      <c r="E94" s="265"/>
      <c r="F94" s="265"/>
    </row>
    <row r="95" spans="1:7" ht="49.5" x14ac:dyDescent="0.3">
      <c r="A95" s="8" t="s">
        <v>138</v>
      </c>
      <c r="B95" s="78">
        <v>0</v>
      </c>
      <c r="C95" s="265"/>
      <c r="D95" s="63" t="s">
        <v>612</v>
      </c>
      <c r="E95" s="63" t="s">
        <v>527</v>
      </c>
      <c r="F95" s="265"/>
    </row>
    <row r="96" spans="1:7" x14ac:dyDescent="0.3">
      <c r="A96" s="13" t="s">
        <v>238</v>
      </c>
      <c r="B96" s="78">
        <v>2</v>
      </c>
      <c r="C96" s="265"/>
      <c r="D96" s="63"/>
      <c r="E96" s="265"/>
      <c r="F96" s="265"/>
    </row>
    <row r="97" spans="1:7" x14ac:dyDescent="0.3">
      <c r="A97" s="13" t="s">
        <v>239</v>
      </c>
      <c r="B97" s="78">
        <v>2</v>
      </c>
      <c r="C97" s="265"/>
      <c r="D97" s="63"/>
      <c r="E97" s="265"/>
      <c r="F97" s="265"/>
    </row>
    <row r="98" spans="1:7" x14ac:dyDescent="0.3">
      <c r="A98" s="7" t="s">
        <v>115</v>
      </c>
      <c r="B98" s="78">
        <v>2</v>
      </c>
      <c r="C98" s="265"/>
      <c r="D98" s="63"/>
      <c r="E98" s="265"/>
      <c r="F98" s="265"/>
    </row>
    <row r="99" spans="1:7" ht="36" x14ac:dyDescent="0.35">
      <c r="A99" s="32" t="s">
        <v>163</v>
      </c>
      <c r="B99" s="78" t="s">
        <v>30</v>
      </c>
      <c r="C99" s="88" t="str">
        <f>IF(B99=0, -5, "0")</f>
        <v>0</v>
      </c>
      <c r="D99" s="63" t="s">
        <v>613</v>
      </c>
      <c r="E99" s="265"/>
      <c r="F99" s="265"/>
    </row>
    <row r="100" spans="1:7" ht="18" x14ac:dyDescent="0.35">
      <c r="A100" s="31" t="s">
        <v>253</v>
      </c>
      <c r="B100" s="78" t="s">
        <v>30</v>
      </c>
      <c r="C100" s="88" t="str">
        <f>IF(B100=0, -5, "0")</f>
        <v>0</v>
      </c>
      <c r="D100" s="63"/>
      <c r="E100" s="265"/>
      <c r="F100" s="265"/>
    </row>
    <row r="101" spans="1:7" x14ac:dyDescent="0.3">
      <c r="A101" s="37" t="s">
        <v>193</v>
      </c>
      <c r="B101" s="78">
        <v>2</v>
      </c>
      <c r="C101" s="265"/>
      <c r="D101" s="63"/>
      <c r="E101" s="265"/>
      <c r="F101" s="265"/>
    </row>
    <row r="102" spans="1:7" x14ac:dyDescent="0.3">
      <c r="A102" s="529" t="s">
        <v>34</v>
      </c>
      <c r="B102" s="530"/>
      <c r="C102" s="531"/>
      <c r="D102" s="380">
        <f>SUM(B88:C101)</f>
        <v>14</v>
      </c>
    </row>
    <row r="103" spans="1:7" x14ac:dyDescent="0.3">
      <c r="A103" s="529" t="s">
        <v>251</v>
      </c>
      <c r="B103" s="530"/>
      <c r="C103" s="531"/>
      <c r="D103" s="21">
        <f>D102/(COUNT(B88:C101)*2)</f>
        <v>0.875</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4" t="s">
        <v>173</v>
      </c>
      <c r="B106" s="535"/>
      <c r="C106" s="535"/>
      <c r="D106" s="535"/>
      <c r="E106" s="535"/>
      <c r="F106" s="535"/>
      <c r="G106" s="93"/>
    </row>
    <row r="107" spans="1:7" s="10" customFormat="1" ht="34.5" x14ac:dyDescent="0.4">
      <c r="A107" s="36" t="s">
        <v>230</v>
      </c>
      <c r="B107" s="78">
        <v>2</v>
      </c>
      <c r="C107" s="69"/>
      <c r="D107" s="75"/>
      <c r="E107" s="265"/>
      <c r="F107" s="265"/>
      <c r="G107" s="93"/>
    </row>
    <row r="108" spans="1:7" s="10" customFormat="1" ht="19.5" x14ac:dyDescent="0.4">
      <c r="A108" s="7" t="s">
        <v>155</v>
      </c>
      <c r="B108" s="78">
        <v>2</v>
      </c>
      <c r="C108" s="69"/>
      <c r="D108" s="75"/>
      <c r="E108" s="265"/>
      <c r="F108" s="265"/>
      <c r="G108" s="93"/>
    </row>
    <row r="109" spans="1:7" s="10" customFormat="1" ht="19.5" x14ac:dyDescent="0.4">
      <c r="A109" s="7" t="s">
        <v>246</v>
      </c>
      <c r="B109" s="78">
        <v>2</v>
      </c>
      <c r="C109" s="69"/>
      <c r="D109" s="75"/>
      <c r="E109" s="265"/>
      <c r="F109" s="265"/>
      <c r="G109" s="93"/>
    </row>
    <row r="110" spans="1:7" s="10" customFormat="1" ht="19.5" x14ac:dyDescent="0.4">
      <c r="A110" s="44" t="s">
        <v>247</v>
      </c>
      <c r="B110" s="78">
        <v>2</v>
      </c>
      <c r="C110" s="69"/>
      <c r="D110" s="75"/>
      <c r="E110" s="265"/>
      <c r="F110" s="265"/>
      <c r="G110" s="93"/>
    </row>
    <row r="111" spans="1:7" s="10" customFormat="1" ht="34.5" x14ac:dyDescent="0.4">
      <c r="A111" s="9" t="s">
        <v>207</v>
      </c>
      <c r="B111" s="78">
        <v>2</v>
      </c>
      <c r="C111" s="69"/>
      <c r="D111" s="75"/>
      <c r="E111" s="265"/>
      <c r="F111" s="265"/>
      <c r="G111" s="93"/>
    </row>
    <row r="112" spans="1:7" s="10" customFormat="1" ht="36" x14ac:dyDescent="0.35">
      <c r="A112" s="32" t="s">
        <v>191</v>
      </c>
      <c r="B112" s="78">
        <v>2</v>
      </c>
      <c r="C112" s="88" t="str">
        <f>IF(B112=0, -5, "0")</f>
        <v>0</v>
      </c>
      <c r="D112" s="80"/>
      <c r="E112" s="265"/>
      <c r="F112" s="265"/>
      <c r="G112" s="93"/>
    </row>
    <row r="113" spans="1:7" s="10" customFormat="1" x14ac:dyDescent="0.3">
      <c r="A113" s="9" t="s">
        <v>138</v>
      </c>
      <c r="B113" s="78">
        <v>2</v>
      </c>
      <c r="C113" s="265"/>
      <c r="D113" s="63"/>
      <c r="E113" s="265"/>
      <c r="F113" s="265"/>
      <c r="G113" s="93"/>
    </row>
    <row r="114" spans="1:7" s="10" customFormat="1" x14ac:dyDescent="0.3">
      <c r="A114" s="44" t="s">
        <v>238</v>
      </c>
      <c r="B114" s="78">
        <v>2</v>
      </c>
      <c r="C114" s="265"/>
      <c r="D114" s="63"/>
      <c r="E114" s="265"/>
      <c r="F114" s="265"/>
      <c r="G114" s="93"/>
    </row>
    <row r="115" spans="1:7" s="10" customFormat="1" ht="36" x14ac:dyDescent="0.35">
      <c r="A115" s="32" t="s">
        <v>268</v>
      </c>
      <c r="B115" s="78">
        <v>2</v>
      </c>
      <c r="C115" s="88" t="str">
        <f>IF(B115=0, -5, "0")</f>
        <v>0</v>
      </c>
      <c r="D115" s="63"/>
      <c r="E115" s="265"/>
      <c r="F115" s="265"/>
      <c r="G115" s="93"/>
    </row>
    <row r="116" spans="1:7" s="10" customFormat="1" ht="18" x14ac:dyDescent="0.35">
      <c r="A116" s="32" t="s">
        <v>272</v>
      </c>
      <c r="B116" s="78">
        <v>2</v>
      </c>
      <c r="C116" s="88" t="str">
        <f>IF(B116=0, -5, "0")</f>
        <v>0</v>
      </c>
      <c r="D116" s="63"/>
      <c r="E116" s="265"/>
      <c r="F116" s="265"/>
      <c r="G116" s="93"/>
    </row>
    <row r="117" spans="1:7" s="10" customFormat="1" x14ac:dyDescent="0.3">
      <c r="A117" s="37" t="s">
        <v>193</v>
      </c>
      <c r="B117" s="78">
        <v>2</v>
      </c>
      <c r="C117" s="265"/>
      <c r="D117" s="75"/>
      <c r="E117" s="265"/>
      <c r="F117" s="265"/>
      <c r="G117" s="93"/>
    </row>
    <row r="118" spans="1:7" s="10" customFormat="1" x14ac:dyDescent="0.3">
      <c r="A118" s="529" t="s">
        <v>34</v>
      </c>
      <c r="B118" s="530"/>
      <c r="C118" s="531"/>
      <c r="D118" s="380">
        <f>SUM(B107:C117)</f>
        <v>22</v>
      </c>
      <c r="E118" s="259"/>
      <c r="F118" s="259"/>
      <c r="G118" s="93"/>
    </row>
    <row r="119" spans="1:7" s="10" customFormat="1" x14ac:dyDescent="0.3">
      <c r="A119" s="529" t="s">
        <v>251</v>
      </c>
      <c r="B119" s="530"/>
      <c r="C119" s="531"/>
      <c r="D119" s="21">
        <f>D118/(COUNT(B107:C117)*2)</f>
        <v>1</v>
      </c>
      <c r="E119" s="259"/>
      <c r="F119" s="259"/>
      <c r="G119" s="93"/>
    </row>
    <row r="120" spans="1:7" s="10" customFormat="1" x14ac:dyDescent="0.3">
      <c r="A120" s="14"/>
      <c r="B120" s="15"/>
      <c r="C120" s="15"/>
      <c r="D120" s="16"/>
      <c r="G120" s="93"/>
    </row>
    <row r="121" spans="1:7" ht="19.5" x14ac:dyDescent="0.4">
      <c r="A121" s="534" t="s">
        <v>156</v>
      </c>
      <c r="B121" s="535"/>
      <c r="C121" s="535"/>
      <c r="D121" s="535"/>
      <c r="E121" s="535"/>
      <c r="F121" s="535"/>
    </row>
    <row r="122" spans="1:7" ht="66" x14ac:dyDescent="0.3">
      <c r="A122" s="30" t="s">
        <v>231</v>
      </c>
      <c r="B122" s="79">
        <v>0</v>
      </c>
      <c r="C122" s="265"/>
      <c r="D122" s="81" t="s">
        <v>620</v>
      </c>
      <c r="E122" s="81" t="s">
        <v>516</v>
      </c>
      <c r="F122" s="265"/>
    </row>
    <row r="123" spans="1:7" x14ac:dyDescent="0.3">
      <c r="A123" s="30" t="s">
        <v>228</v>
      </c>
      <c r="B123" s="79">
        <v>2</v>
      </c>
      <c r="C123" s="265"/>
      <c r="D123" s="63"/>
      <c r="E123" s="63"/>
      <c r="F123" s="265"/>
    </row>
    <row r="124" spans="1:7" ht="19.5" x14ac:dyDescent="0.4">
      <c r="A124" s="7" t="s">
        <v>249</v>
      </c>
      <c r="B124" s="79">
        <v>2</v>
      </c>
      <c r="C124" s="69"/>
      <c r="D124" s="63"/>
      <c r="E124" s="63"/>
      <c r="F124" s="265"/>
    </row>
    <row r="125" spans="1:7" ht="19.5" x14ac:dyDescent="0.4">
      <c r="A125" s="8" t="s">
        <v>206</v>
      </c>
      <c r="B125" s="79">
        <v>2</v>
      </c>
      <c r="C125" s="69"/>
      <c r="D125" s="63"/>
      <c r="E125" s="63"/>
      <c r="F125" s="265"/>
    </row>
    <row r="126" spans="1:7" ht="19.5" x14ac:dyDescent="0.4">
      <c r="A126" s="7" t="s">
        <v>248</v>
      </c>
      <c r="B126" s="79">
        <v>2</v>
      </c>
      <c r="C126" s="69"/>
      <c r="D126" s="75"/>
      <c r="E126" s="70"/>
      <c r="F126" s="265"/>
    </row>
    <row r="127" spans="1:7" ht="36" x14ac:dyDescent="0.35">
      <c r="A127" s="29" t="s">
        <v>174</v>
      </c>
      <c r="B127" s="79">
        <v>2</v>
      </c>
      <c r="C127" s="88" t="str">
        <f>IF(B127=0, -5, "0")</f>
        <v>0</v>
      </c>
      <c r="D127" s="75"/>
      <c r="E127" s="70"/>
      <c r="F127" s="265"/>
    </row>
    <row r="128" spans="1:7" ht="18" x14ac:dyDescent="0.35">
      <c r="A128" s="28" t="s">
        <v>197</v>
      </c>
      <c r="B128" s="79">
        <v>2</v>
      </c>
      <c r="C128" s="88" t="str">
        <f>IF(B128=0, -5, "0")</f>
        <v>0</v>
      </c>
      <c r="D128" s="63"/>
      <c r="E128" s="63"/>
      <c r="F128" s="265"/>
    </row>
    <row r="129" spans="1:7" x14ac:dyDescent="0.3">
      <c r="A129" s="8" t="s">
        <v>139</v>
      </c>
      <c r="B129" s="79">
        <v>2</v>
      </c>
      <c r="C129" s="89"/>
      <c r="D129" s="63"/>
      <c r="E129" s="63"/>
      <c r="F129" s="265"/>
    </row>
    <row r="130" spans="1:7" ht="66.75" x14ac:dyDescent="0.35">
      <c r="A130" s="29" t="s">
        <v>164</v>
      </c>
      <c r="B130" s="79">
        <v>1</v>
      </c>
      <c r="C130" s="88" t="str">
        <f>IF(B130=0, -5, "0")</f>
        <v>0</v>
      </c>
      <c r="D130" s="63" t="s">
        <v>609</v>
      </c>
      <c r="E130" s="63" t="s">
        <v>611</v>
      </c>
      <c r="F130" s="265"/>
    </row>
    <row r="131" spans="1:7" x14ac:dyDescent="0.3">
      <c r="A131" s="11" t="s">
        <v>232</v>
      </c>
      <c r="B131" s="79">
        <v>2</v>
      </c>
      <c r="C131" s="89"/>
      <c r="D131" s="63"/>
      <c r="E131" s="63"/>
      <c r="F131" s="265"/>
    </row>
    <row r="132" spans="1:7" ht="99.75" x14ac:dyDescent="0.35">
      <c r="A132" s="31" t="s">
        <v>272</v>
      </c>
      <c r="B132" s="79">
        <v>0</v>
      </c>
      <c r="C132" s="88">
        <f>IF(B132=0, -5, "0")</f>
        <v>-5</v>
      </c>
      <c r="D132" s="63" t="s">
        <v>610</v>
      </c>
      <c r="E132" s="63" t="s">
        <v>621</v>
      </c>
      <c r="F132" s="265"/>
    </row>
    <row r="133" spans="1:7" x14ac:dyDescent="0.3">
      <c r="A133" s="529" t="s">
        <v>34</v>
      </c>
      <c r="B133" s="530"/>
      <c r="C133" s="531"/>
      <c r="D133" s="380">
        <f>SUM(B122:C132)</f>
        <v>12</v>
      </c>
    </row>
    <row r="134" spans="1:7" x14ac:dyDescent="0.3">
      <c r="A134" s="529" t="s">
        <v>251</v>
      </c>
      <c r="B134" s="530"/>
      <c r="C134" s="531"/>
      <c r="D134" s="20">
        <f>D133/(COUNT(B122:C132)*2)</f>
        <v>0.5</v>
      </c>
    </row>
    <row r="135" spans="1:7" s="10" customFormat="1" x14ac:dyDescent="0.3">
      <c r="A135" s="14"/>
      <c r="B135" s="15"/>
      <c r="C135" s="15"/>
      <c r="D135" s="19"/>
      <c r="G135" s="93"/>
    </row>
    <row r="136" spans="1:7" ht="19.5" x14ac:dyDescent="0.4">
      <c r="A136" s="534" t="s">
        <v>61</v>
      </c>
      <c r="B136" s="535"/>
      <c r="C136" s="535"/>
      <c r="D136" s="535"/>
      <c r="E136" s="535"/>
      <c r="F136" s="535"/>
    </row>
    <row r="137" spans="1:7" ht="19.5" x14ac:dyDescent="0.4">
      <c r="A137" s="11" t="s">
        <v>258</v>
      </c>
      <c r="B137" s="78">
        <v>2</v>
      </c>
      <c r="C137" s="69"/>
      <c r="D137" s="71"/>
      <c r="E137" s="265"/>
      <c r="F137" s="265"/>
    </row>
    <row r="138" spans="1:7" ht="18" x14ac:dyDescent="0.35">
      <c r="A138" s="28" t="s">
        <v>108</v>
      </c>
      <c r="B138" s="78">
        <v>2</v>
      </c>
      <c r="C138" s="88" t="str">
        <f>IF(B138=0, -5, "0")</f>
        <v>0</v>
      </c>
      <c r="D138" s="82"/>
      <c r="E138" s="265"/>
      <c r="F138" s="265"/>
    </row>
    <row r="139" spans="1:7" x14ac:dyDescent="0.3">
      <c r="A139" s="9" t="s">
        <v>233</v>
      </c>
      <c r="B139" s="78">
        <v>2</v>
      </c>
      <c r="C139" s="63"/>
      <c r="D139" s="71"/>
      <c r="E139" s="265"/>
      <c r="F139" s="265"/>
    </row>
    <row r="140" spans="1:7" x14ac:dyDescent="0.3">
      <c r="A140" s="38" t="s">
        <v>234</v>
      </c>
      <c r="B140" s="78">
        <v>2</v>
      </c>
      <c r="C140" s="63"/>
      <c r="D140" s="103"/>
      <c r="E140" s="265"/>
      <c r="F140" s="265"/>
    </row>
    <row r="141" spans="1:7" s="10" customFormat="1" x14ac:dyDescent="0.3">
      <c r="A141" s="9" t="s">
        <v>259</v>
      </c>
      <c r="B141" s="78">
        <v>2</v>
      </c>
      <c r="C141" s="84"/>
      <c r="D141" s="266"/>
      <c r="E141" s="266"/>
      <c r="F141" s="265"/>
      <c r="G141" s="93"/>
    </row>
    <row r="142" spans="1:7" x14ac:dyDescent="0.3">
      <c r="A142" s="11" t="s">
        <v>240</v>
      </c>
      <c r="B142" s="78">
        <v>2</v>
      </c>
      <c r="C142" s="63"/>
      <c r="D142" s="258"/>
      <c r="E142" s="265"/>
      <c r="F142" s="265"/>
    </row>
    <row r="143" spans="1:7" ht="33" x14ac:dyDescent="0.3">
      <c r="A143" s="11" t="s">
        <v>260</v>
      </c>
      <c r="B143" s="78">
        <v>1</v>
      </c>
      <c r="C143" s="90"/>
      <c r="D143" s="63" t="s">
        <v>483</v>
      </c>
      <c r="E143" s="63" t="s">
        <v>484</v>
      </c>
      <c r="F143" s="265"/>
    </row>
    <row r="144" spans="1:7" ht="18" x14ac:dyDescent="0.35">
      <c r="A144" s="28" t="s">
        <v>198</v>
      </c>
      <c r="B144" s="78">
        <v>2</v>
      </c>
      <c r="C144" s="88" t="str">
        <f>IF(B144=0, -5, "0")</f>
        <v>0</v>
      </c>
      <c r="D144" s="67"/>
      <c r="E144" s="265"/>
      <c r="F144" s="265"/>
    </row>
    <row r="145" spans="1:7" ht="18" x14ac:dyDescent="0.35">
      <c r="A145" s="28" t="s">
        <v>165</v>
      </c>
      <c r="B145" s="78">
        <v>2</v>
      </c>
      <c r="C145" s="88" t="str">
        <f>IF(B145=0, -5, "0")</f>
        <v>0</v>
      </c>
      <c r="D145" s="95"/>
      <c r="E145" s="265"/>
      <c r="F145" s="265"/>
    </row>
    <row r="146" spans="1:7" x14ac:dyDescent="0.3">
      <c r="A146" s="11" t="s">
        <v>82</v>
      </c>
      <c r="B146" s="78">
        <v>2</v>
      </c>
      <c r="C146" s="63"/>
      <c r="D146" s="66"/>
      <c r="E146" s="265"/>
      <c r="F146" s="265"/>
    </row>
    <row r="147" spans="1:7" x14ac:dyDescent="0.3">
      <c r="A147" s="36" t="s">
        <v>175</v>
      </c>
      <c r="B147" s="78">
        <v>2</v>
      </c>
      <c r="C147" s="63"/>
      <c r="D147" s="66"/>
      <c r="E147" s="265"/>
      <c r="F147" s="265"/>
    </row>
    <row r="148" spans="1:7" x14ac:dyDescent="0.3">
      <c r="A148" s="7" t="s">
        <v>261</v>
      </c>
      <c r="B148" s="78">
        <v>2</v>
      </c>
      <c r="C148" s="63"/>
      <c r="D148" s="83"/>
      <c r="E148" s="265"/>
      <c r="F148" s="265"/>
    </row>
    <row r="149" spans="1:7" x14ac:dyDescent="0.3">
      <c r="A149" s="529" t="s">
        <v>34</v>
      </c>
      <c r="B149" s="530"/>
      <c r="C149" s="531"/>
      <c r="D149" s="380">
        <f>SUM(B137:C148)</f>
        <v>23</v>
      </c>
    </row>
    <row r="150" spans="1:7" x14ac:dyDescent="0.3">
      <c r="A150" s="529" t="s">
        <v>251</v>
      </c>
      <c r="B150" s="530"/>
      <c r="C150" s="531"/>
      <c r="D150" s="21">
        <f>D149/(COUNT(B137:C148)*2)</f>
        <v>0.95833333333333337</v>
      </c>
    </row>
    <row r="151" spans="1:7" s="10" customFormat="1" x14ac:dyDescent="0.3">
      <c r="A151" s="14"/>
      <c r="B151" s="15"/>
      <c r="C151" s="15"/>
      <c r="D151" s="16"/>
      <c r="G151" s="93"/>
    </row>
    <row r="152" spans="1:7" ht="19.5" x14ac:dyDescent="0.4">
      <c r="A152" s="534" t="s">
        <v>178</v>
      </c>
      <c r="B152" s="535"/>
      <c r="C152" s="535"/>
      <c r="D152" s="535"/>
      <c r="E152" s="535"/>
      <c r="F152" s="535"/>
    </row>
    <row r="153" spans="1:7" x14ac:dyDescent="0.3">
      <c r="A153" s="36" t="s">
        <v>235</v>
      </c>
      <c r="B153" s="265">
        <v>2</v>
      </c>
      <c r="C153" s="265"/>
      <c r="D153" s="63"/>
      <c r="E153" s="265"/>
      <c r="F153" s="265"/>
    </row>
    <row r="154" spans="1:7" x14ac:dyDescent="0.3">
      <c r="A154" s="7" t="s">
        <v>127</v>
      </c>
      <c r="B154" s="265">
        <v>2</v>
      </c>
      <c r="C154" s="265"/>
      <c r="D154" s="63"/>
      <c r="E154" s="265"/>
      <c r="F154" s="265"/>
    </row>
    <row r="155" spans="1:7" ht="18" x14ac:dyDescent="0.35">
      <c r="A155" s="28" t="s">
        <v>262</v>
      </c>
      <c r="B155" s="265">
        <v>2</v>
      </c>
      <c r="C155" s="88" t="str">
        <f>IF(B155=0, -5, "0")</f>
        <v>0</v>
      </c>
      <c r="D155" s="63"/>
      <c r="E155" s="265"/>
      <c r="F155" s="265"/>
    </row>
    <row r="156" spans="1:7" ht="33.75" x14ac:dyDescent="0.35">
      <c r="A156" s="28" t="s">
        <v>263</v>
      </c>
      <c r="B156" s="265">
        <v>1</v>
      </c>
      <c r="C156" s="88" t="str">
        <f>IF(B156=0, -5, "0")</f>
        <v>0</v>
      </c>
      <c r="D156" s="63" t="s">
        <v>605</v>
      </c>
      <c r="E156" s="63" t="s">
        <v>606</v>
      </c>
      <c r="F156" s="265"/>
    </row>
    <row r="157" spans="1:7" ht="18" x14ac:dyDescent="0.35">
      <c r="A157" s="28" t="s">
        <v>264</v>
      </c>
      <c r="B157" s="265">
        <v>2</v>
      </c>
      <c r="C157" s="88" t="str">
        <f>IF(B157=0, -5, "0")</f>
        <v>0</v>
      </c>
      <c r="D157" s="63"/>
      <c r="E157" s="265"/>
      <c r="F157" s="265"/>
    </row>
    <row r="158" spans="1:7" ht="33" x14ac:dyDescent="0.3">
      <c r="A158" s="47" t="s">
        <v>166</v>
      </c>
      <c r="B158" s="265">
        <v>2</v>
      </c>
      <c r="C158" s="265"/>
      <c r="D158" s="85"/>
      <c r="E158" s="265"/>
      <c r="F158" s="265"/>
    </row>
    <row r="159" spans="1:7" x14ac:dyDescent="0.3">
      <c r="A159" s="46" t="s">
        <v>275</v>
      </c>
      <c r="B159" s="265">
        <v>2</v>
      </c>
      <c r="C159" s="265"/>
      <c r="D159" s="86"/>
      <c r="E159" s="265"/>
      <c r="F159" s="265"/>
    </row>
    <row r="160" spans="1:7" x14ac:dyDescent="0.3">
      <c r="A160" s="46" t="s">
        <v>137</v>
      </c>
      <c r="B160" s="265">
        <v>2</v>
      </c>
      <c r="C160" s="265"/>
      <c r="D160" s="86"/>
      <c r="E160" s="265"/>
      <c r="F160" s="265"/>
    </row>
    <row r="161" spans="1:7" x14ac:dyDescent="0.3">
      <c r="A161" s="529" t="s">
        <v>34</v>
      </c>
      <c r="B161" s="538"/>
      <c r="C161" s="539"/>
      <c r="D161" s="381">
        <f>SUM(B153:C160)</f>
        <v>15</v>
      </c>
    </row>
    <row r="162" spans="1:7" x14ac:dyDescent="0.3">
      <c r="A162" s="529" t="s">
        <v>251</v>
      </c>
      <c r="B162" s="530"/>
      <c r="C162" s="531"/>
      <c r="D162" s="21">
        <f>D161/(COUNT(B153:C160)*2)</f>
        <v>0.9375</v>
      </c>
    </row>
    <row r="163" spans="1:7" s="10" customFormat="1" x14ac:dyDescent="0.3">
      <c r="A163" s="14"/>
      <c r="B163" s="15"/>
      <c r="C163" s="17"/>
      <c r="D163" s="18"/>
      <c r="G163" s="93"/>
    </row>
    <row r="164" spans="1:7" ht="19.5" x14ac:dyDescent="0.4">
      <c r="A164" s="534" t="s">
        <v>64</v>
      </c>
      <c r="B164" s="535"/>
      <c r="C164" s="535"/>
      <c r="D164" s="535"/>
      <c r="E164" s="535"/>
      <c r="F164" s="535"/>
    </row>
    <row r="165" spans="1:7" ht="18" x14ac:dyDescent="0.35">
      <c r="A165" s="28" t="s">
        <v>242</v>
      </c>
      <c r="B165" s="265">
        <v>2</v>
      </c>
      <c r="C165" s="88" t="str">
        <f>IF(B165=0, -5, "0")</f>
        <v>0</v>
      </c>
      <c r="D165" s="265"/>
      <c r="E165" s="265"/>
      <c r="F165" s="265"/>
    </row>
    <row r="166" spans="1:7" ht="49.5" x14ac:dyDescent="0.3">
      <c r="A166" s="7" t="s">
        <v>243</v>
      </c>
      <c r="B166" s="265">
        <v>1</v>
      </c>
      <c r="C166" s="265"/>
      <c r="D166" s="63" t="s">
        <v>635</v>
      </c>
      <c r="E166" s="265" t="s">
        <v>597</v>
      </c>
      <c r="F166" s="265"/>
    </row>
    <row r="167" spans="1:7" ht="33" x14ac:dyDescent="0.3">
      <c r="A167" s="30" t="s">
        <v>176</v>
      </c>
      <c r="B167" s="265">
        <v>1</v>
      </c>
      <c r="C167" s="265"/>
      <c r="D167" s="63" t="s">
        <v>607</v>
      </c>
      <c r="E167" s="63" t="s">
        <v>608</v>
      </c>
      <c r="F167" s="265"/>
    </row>
    <row r="168" spans="1:7" x14ac:dyDescent="0.3">
      <c r="A168" s="7" t="s">
        <v>73</v>
      </c>
      <c r="B168" s="265">
        <v>2</v>
      </c>
      <c r="C168" s="265"/>
      <c r="D168" s="265"/>
      <c r="E168" s="63"/>
      <c r="F168" s="265"/>
    </row>
    <row r="169" spans="1:7" x14ac:dyDescent="0.3">
      <c r="A169" s="529" t="s">
        <v>34</v>
      </c>
      <c r="B169" s="530"/>
      <c r="C169" s="531"/>
      <c r="D169" s="380">
        <f>SUM(B165:C168)</f>
        <v>6</v>
      </c>
    </row>
    <row r="170" spans="1:7" x14ac:dyDescent="0.3">
      <c r="A170" s="529" t="s">
        <v>251</v>
      </c>
      <c r="B170" s="530"/>
      <c r="C170" s="531"/>
      <c r="D170" s="21">
        <f>D169/(COUNT(B165:C168)*2)</f>
        <v>0.75</v>
      </c>
    </row>
    <row r="171" spans="1:7" s="10" customFormat="1" x14ac:dyDescent="0.3">
      <c r="A171" s="14"/>
      <c r="B171" s="15"/>
      <c r="C171" s="15"/>
      <c r="D171" s="16"/>
      <c r="G171" s="93"/>
    </row>
    <row r="172" spans="1:7" ht="19.5" x14ac:dyDescent="0.4">
      <c r="A172" s="532" t="s">
        <v>15</v>
      </c>
      <c r="B172" s="533"/>
      <c r="C172" s="533"/>
      <c r="D172" s="533"/>
      <c r="E172" s="533"/>
      <c r="F172" s="533"/>
    </row>
    <row r="173" spans="1:7" ht="33" x14ac:dyDescent="0.3">
      <c r="A173" s="8" t="s">
        <v>152</v>
      </c>
      <c r="B173" s="265">
        <v>1</v>
      </c>
      <c r="C173" s="265"/>
      <c r="D173" s="63" t="s">
        <v>615</v>
      </c>
      <c r="E173" s="265" t="s">
        <v>507</v>
      </c>
      <c r="F173" s="265"/>
    </row>
    <row r="174" spans="1:7" x14ac:dyDescent="0.3">
      <c r="A174" s="7" t="s">
        <v>74</v>
      </c>
      <c r="B174" s="265">
        <v>2</v>
      </c>
      <c r="C174" s="265"/>
      <c r="D174" s="87"/>
      <c r="E174" s="265"/>
      <c r="F174" s="265"/>
    </row>
    <row r="175" spans="1:7" x14ac:dyDescent="0.3">
      <c r="A175" s="30" t="s">
        <v>167</v>
      </c>
      <c r="B175" s="265">
        <v>2</v>
      </c>
      <c r="C175" s="265"/>
      <c r="D175" s="63"/>
      <c r="E175" s="265"/>
      <c r="F175" s="265"/>
    </row>
    <row r="176" spans="1:7" ht="49.5" x14ac:dyDescent="0.3">
      <c r="A176" s="7" t="s">
        <v>128</v>
      </c>
      <c r="B176" s="265">
        <v>1</v>
      </c>
      <c r="C176" s="265"/>
      <c r="D176" s="63" t="s">
        <v>603</v>
      </c>
      <c r="E176" s="63" t="s">
        <v>604</v>
      </c>
      <c r="F176" s="265"/>
    </row>
    <row r="177" spans="1:7" x14ac:dyDescent="0.3">
      <c r="A177" s="529" t="s">
        <v>34</v>
      </c>
      <c r="B177" s="530"/>
      <c r="C177" s="531"/>
      <c r="D177" s="380">
        <f>SUM(B173:C176)</f>
        <v>6</v>
      </c>
    </row>
    <row r="178" spans="1:7" x14ac:dyDescent="0.3">
      <c r="A178" s="529" t="s">
        <v>251</v>
      </c>
      <c r="B178" s="530"/>
      <c r="C178" s="531"/>
      <c r="D178" s="21">
        <f>D177/(COUNT(B173:C176)*2)</f>
        <v>0.75</v>
      </c>
    </row>
    <row r="179" spans="1:7" s="10" customFormat="1" x14ac:dyDescent="0.3">
      <c r="A179" s="14"/>
      <c r="B179" s="15"/>
      <c r="C179" s="15"/>
      <c r="D179" s="16"/>
      <c r="G179" s="93"/>
    </row>
    <row r="180" spans="1:7" ht="19.5" x14ac:dyDescent="0.4">
      <c r="A180" s="534" t="s">
        <v>65</v>
      </c>
      <c r="B180" s="535"/>
      <c r="C180" s="535"/>
      <c r="D180" s="535"/>
      <c r="E180" s="535"/>
      <c r="F180" s="535"/>
    </row>
    <row r="181" spans="1:7" ht="33" x14ac:dyDescent="0.3">
      <c r="A181" s="30" t="s">
        <v>270</v>
      </c>
      <c r="B181" s="265">
        <v>1</v>
      </c>
      <c r="C181" s="265"/>
      <c r="D181" s="63" t="s">
        <v>598</v>
      </c>
      <c r="E181" s="63" t="s">
        <v>622</v>
      </c>
      <c r="F181" s="265"/>
    </row>
    <row r="182" spans="1:7" ht="33" x14ac:dyDescent="0.3">
      <c r="A182" s="38" t="s">
        <v>181</v>
      </c>
      <c r="B182" s="265">
        <v>1</v>
      </c>
      <c r="C182" s="265"/>
      <c r="D182" s="63" t="s">
        <v>601</v>
      </c>
      <c r="E182" s="45" t="s">
        <v>602</v>
      </c>
      <c r="F182" s="265"/>
    </row>
    <row r="183" spans="1:7" ht="35.25" customHeight="1" x14ac:dyDescent="0.3">
      <c r="A183" s="7" t="s">
        <v>75</v>
      </c>
      <c r="B183" s="265">
        <v>2</v>
      </c>
      <c r="C183" s="265"/>
      <c r="D183" s="63"/>
      <c r="E183" s="265"/>
      <c r="F183" s="265"/>
    </row>
    <row r="184" spans="1:7" x14ac:dyDescent="0.3">
      <c r="A184" s="8" t="s">
        <v>199</v>
      </c>
      <c r="B184" s="265">
        <v>2</v>
      </c>
      <c r="C184" s="265"/>
      <c r="D184" s="63"/>
      <c r="E184" s="265"/>
      <c r="F184" s="265"/>
    </row>
    <row r="185" spans="1:7" x14ac:dyDescent="0.3">
      <c r="A185" s="7" t="s">
        <v>265</v>
      </c>
      <c r="B185" s="265">
        <v>2</v>
      </c>
      <c r="C185" s="265"/>
      <c r="D185" s="63"/>
      <c r="E185" s="265"/>
      <c r="F185" s="265"/>
    </row>
    <row r="186" spans="1:7" x14ac:dyDescent="0.3">
      <c r="A186" s="529" t="s">
        <v>34</v>
      </c>
      <c r="B186" s="530"/>
      <c r="C186" s="531"/>
      <c r="D186" s="380">
        <f>SUM(B181:C185)</f>
        <v>8</v>
      </c>
    </row>
    <row r="187" spans="1:7" x14ac:dyDescent="0.3">
      <c r="A187" s="529" t="s">
        <v>251</v>
      </c>
      <c r="B187" s="530"/>
      <c r="C187" s="531"/>
      <c r="D187" s="21">
        <f>D186/(COUNT(B181:C185)*2)</f>
        <v>0.8</v>
      </c>
    </row>
    <row r="188" spans="1:7" s="10" customFormat="1" x14ac:dyDescent="0.3">
      <c r="A188" s="14"/>
      <c r="B188" s="15"/>
      <c r="C188" s="15"/>
      <c r="D188" s="16"/>
      <c r="G188" s="93"/>
    </row>
    <row r="189" spans="1:7" ht="19.5" x14ac:dyDescent="0.4">
      <c r="A189" s="534" t="s">
        <v>177</v>
      </c>
      <c r="B189" s="535"/>
      <c r="C189" s="535"/>
      <c r="D189" s="535"/>
      <c r="E189" s="535"/>
      <c r="F189" s="535"/>
    </row>
    <row r="190" spans="1:7" x14ac:dyDescent="0.3">
      <c r="A190" s="30" t="s">
        <v>309</v>
      </c>
      <c r="B190" s="265" t="s">
        <v>30</v>
      </c>
      <c r="C190" s="265"/>
      <c r="D190" s="265"/>
      <c r="E190" s="265"/>
      <c r="F190" s="265"/>
      <c r="G190" s="259"/>
    </row>
    <row r="191" spans="1:7" ht="18" x14ac:dyDescent="0.35">
      <c r="A191" s="100" t="s">
        <v>271</v>
      </c>
      <c r="B191" s="265">
        <v>2</v>
      </c>
      <c r="C191" s="88" t="str">
        <f>IF(B191=0, -5, "0")</f>
        <v>0</v>
      </c>
      <c r="D191" s="265"/>
      <c r="E191" s="265"/>
      <c r="F191" s="265"/>
    </row>
    <row r="192" spans="1:7" x14ac:dyDescent="0.3">
      <c r="A192" s="8" t="s">
        <v>267</v>
      </c>
      <c r="B192" s="265">
        <v>2</v>
      </c>
      <c r="C192" s="265"/>
      <c r="D192" s="265"/>
      <c r="E192" s="265"/>
      <c r="F192" s="265"/>
    </row>
    <row r="193" spans="1:6" x14ac:dyDescent="0.3">
      <c r="A193" s="39" t="s">
        <v>159</v>
      </c>
      <c r="B193" s="265" t="s">
        <v>30</v>
      </c>
      <c r="C193" s="265"/>
      <c r="D193" s="265"/>
      <c r="E193" s="265"/>
      <c r="F193" s="265"/>
    </row>
    <row r="194" spans="1:6" x14ac:dyDescent="0.3">
      <c r="A194" s="529" t="s">
        <v>34</v>
      </c>
      <c r="B194" s="530"/>
      <c r="C194" s="531"/>
      <c r="D194" s="40">
        <f>SUM(B190:C193)</f>
        <v>4</v>
      </c>
    </row>
    <row r="195" spans="1:6" x14ac:dyDescent="0.3">
      <c r="A195" s="529" t="s">
        <v>251</v>
      </c>
      <c r="B195" s="530"/>
      <c r="C195" s="531"/>
      <c r="D195" s="21">
        <f>D194/(COUNT(B190:C193)*2)</f>
        <v>1</v>
      </c>
    </row>
    <row r="197" spans="1:6" ht="18" x14ac:dyDescent="0.35">
      <c r="A197" s="43" t="s">
        <v>423</v>
      </c>
      <c r="B197" s="264"/>
      <c r="C197" s="264"/>
      <c r="D197" s="104">
        <f>E197/F197</f>
        <v>0.70588235294117652</v>
      </c>
      <c r="E197" s="416">
        <f>COUNTIF('A1 Technique'!F17:F193,"ok")</f>
        <v>12</v>
      </c>
      <c r="F197" s="416">
        <f>COUNTA('A1 Technique'!F17:F193)</f>
        <v>17</v>
      </c>
    </row>
    <row r="198" spans="1:6" ht="22.5" x14ac:dyDescent="0.3">
      <c r="A198" s="261" t="s">
        <v>424</v>
      </c>
      <c r="B198" s="262"/>
      <c r="C198" s="263"/>
      <c r="D198" s="26">
        <f>SUM(D194,D186,D177,D169,D161,D63,D52,D33,D22,D118,D149,D133,D102,D84,D42)</f>
        <v>191</v>
      </c>
    </row>
    <row r="199" spans="1:6" ht="22.5" x14ac:dyDescent="0.3">
      <c r="A199" s="261" t="s">
        <v>276</v>
      </c>
      <c r="B199" s="262"/>
      <c r="C199" s="263"/>
      <c r="D199" s="27">
        <f>D198/(COUNT(B190:C193,B181:C185,B173:C176,B165:C168,B153:C160,B56:C62,B46:C51,B26:C32,B17:C21,B107:C117,B137:C148,B122:C132,B88:C101,B67:C83,B37:C41)*2)</f>
        <v>0.8842592592592593</v>
      </c>
    </row>
  </sheetData>
  <sheetProtection algorithmName="SHA-512" hashValue="uPdpXqpBGod6NsVIaBF54dkAvKNYOFuSpE+FxDm4kBjHR+C1wXug0rGvzxbCDzC8Rw+yZDzs6c+nQmf0ra3CUQ==" saltValue="fIdFMsn4rjy6RcJRccCP+w=="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 zoomScale="60" zoomScaleNormal="100" workbookViewId="0">
      <selection activeCell="D13" sqref="D13:G13"/>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3"/>
      <c r="E1" s="513"/>
      <c r="F1" s="513"/>
      <c r="G1" s="513"/>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14" t="s">
        <v>151</v>
      </c>
      <c r="B7" s="514"/>
      <c r="C7" s="514"/>
      <c r="D7" s="514"/>
      <c r="E7" s="514"/>
      <c r="F7" s="514"/>
      <c r="G7" s="111"/>
    </row>
    <row r="8" spans="1:7" ht="22.5" x14ac:dyDescent="0.45">
      <c r="A8" s="515" t="str">
        <f>'Page de garde'!D18</f>
        <v>UHD Béni Khalled</v>
      </c>
      <c r="B8" s="515"/>
      <c r="C8" s="515"/>
      <c r="D8" s="515"/>
      <c r="E8" s="515"/>
      <c r="F8" s="515"/>
      <c r="G8" s="111"/>
    </row>
    <row r="9" spans="1:7" ht="22.5" x14ac:dyDescent="0.45">
      <c r="A9" s="112" t="s">
        <v>39</v>
      </c>
      <c r="B9" s="516"/>
      <c r="C9" s="516"/>
      <c r="D9" s="516"/>
      <c r="E9" s="516"/>
      <c r="F9" s="516"/>
      <c r="G9" s="111"/>
    </row>
    <row r="10" spans="1:7" ht="22.5" x14ac:dyDescent="0.45">
      <c r="A10" s="113" t="s">
        <v>41</v>
      </c>
      <c r="B10" s="517"/>
      <c r="C10" s="517"/>
      <c r="D10" s="517"/>
      <c r="E10" s="517"/>
      <c r="F10" s="517"/>
      <c r="G10" s="111"/>
    </row>
    <row r="11" spans="1:7" ht="22.5" x14ac:dyDescent="0.45">
      <c r="A11" s="112" t="s">
        <v>40</v>
      </c>
      <c r="B11" s="512"/>
      <c r="C11" s="512"/>
      <c r="D11" s="512"/>
      <c r="E11" s="512"/>
      <c r="F11" s="512"/>
      <c r="G11" s="111"/>
    </row>
    <row r="12" spans="1:7" ht="22.5" x14ac:dyDescent="0.45">
      <c r="A12" s="112" t="s">
        <v>200</v>
      </c>
      <c r="B12" s="518" t="e">
        <f>D730</f>
        <v>#DIV/0!</v>
      </c>
      <c r="C12" s="518"/>
      <c r="D12" s="518"/>
      <c r="E12" s="518"/>
      <c r="F12" s="518"/>
      <c r="G12" s="111"/>
    </row>
    <row r="13" spans="1:7" ht="22.5" x14ac:dyDescent="0.45">
      <c r="A13" s="110"/>
      <c r="B13" s="108"/>
      <c r="C13" s="108"/>
      <c r="D13" s="513"/>
      <c r="E13" s="513"/>
      <c r="F13" s="513"/>
      <c r="G13" s="513"/>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8" t="s">
        <v>28</v>
      </c>
      <c r="B17" s="449" t="s">
        <v>29</v>
      </c>
      <c r="C17" s="449"/>
      <c r="D17" s="449" t="s">
        <v>42</v>
      </c>
      <c r="E17" s="450" t="s">
        <v>266</v>
      </c>
      <c r="F17" s="450" t="s">
        <v>300</v>
      </c>
      <c r="G17" s="114"/>
    </row>
    <row r="18" spans="1:8" ht="16.5" customHeight="1" x14ac:dyDescent="0.4">
      <c r="A18" s="448"/>
      <c r="B18" s="118" t="s">
        <v>32</v>
      </c>
      <c r="C18" s="118" t="s">
        <v>31</v>
      </c>
      <c r="D18" s="449"/>
      <c r="E18" s="450"/>
      <c r="F18" s="450"/>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432</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4" t="s">
        <v>16</v>
      </c>
      <c r="B29" s="555"/>
      <c r="C29" s="555"/>
      <c r="D29" s="555"/>
      <c r="E29" s="555"/>
      <c r="F29" s="555"/>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433</v>
      </c>
      <c r="B34" s="122" t="s">
        <v>30</v>
      </c>
      <c r="C34" s="142" t="str">
        <f>IF(B34=0, -5, "0")</f>
        <v>0</v>
      </c>
      <c r="D34" s="140"/>
      <c r="E34" s="124"/>
      <c r="F34" s="123"/>
      <c r="G34" s="114"/>
    </row>
    <row r="35" spans="1:7" ht="45" x14ac:dyDescent="0.4">
      <c r="A35" s="141" t="s">
        <v>401</v>
      </c>
      <c r="B35" s="122" t="s">
        <v>30</v>
      </c>
      <c r="C35" s="142" t="str">
        <f>IF(B35=0, -5, "0")</f>
        <v>0</v>
      </c>
      <c r="D35" s="127"/>
      <c r="E35" s="124"/>
      <c r="F35" s="123"/>
      <c r="G35" s="129"/>
    </row>
    <row r="36" spans="1:7" ht="22.5" x14ac:dyDescent="0.4">
      <c r="A36" s="398" t="s">
        <v>397</v>
      </c>
      <c r="B36" s="122" t="s">
        <v>30</v>
      </c>
      <c r="C36" s="142" t="str">
        <f>IF(B36=0, -2, "0")</f>
        <v>0</v>
      </c>
      <c r="D36" s="145"/>
      <c r="E36" s="127"/>
      <c r="F36" s="123"/>
      <c r="G36" s="129"/>
    </row>
    <row r="37" spans="1:7" ht="21" x14ac:dyDescent="0.4">
      <c r="A37" s="121" t="s">
        <v>402</v>
      </c>
      <c r="B37" s="122" t="s">
        <v>30</v>
      </c>
      <c r="C37" s="122"/>
      <c r="D37" s="123"/>
      <c r="E37" s="124"/>
      <c r="F37" s="123"/>
      <c r="G37" s="114"/>
    </row>
    <row r="38" spans="1:7" ht="22.5" x14ac:dyDescent="0.4">
      <c r="A38" s="554" t="s">
        <v>311</v>
      </c>
      <c r="B38" s="555"/>
      <c r="C38" s="555"/>
      <c r="D38" s="555"/>
      <c r="E38" s="555"/>
      <c r="F38" s="555"/>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407</v>
      </c>
      <c r="B42" s="122" t="s">
        <v>30</v>
      </c>
      <c r="C42" s="122"/>
      <c r="D42" s="123"/>
      <c r="E42" s="124"/>
      <c r="F42" s="123"/>
      <c r="G42" s="114"/>
    </row>
    <row r="43" spans="1:7" ht="89.25" customHeight="1" x14ac:dyDescent="0.4">
      <c r="A43" s="138" t="s">
        <v>423</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36"/>
      <c r="B49" s="436"/>
      <c r="C49" s="436"/>
      <c r="D49" s="436"/>
      <c r="E49" s="436"/>
      <c r="F49" s="436"/>
      <c r="G49" s="436"/>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8" t="s">
        <v>28</v>
      </c>
      <c r="B52" s="449" t="s">
        <v>29</v>
      </c>
      <c r="C52" s="449"/>
      <c r="D52" s="449" t="s">
        <v>42</v>
      </c>
      <c r="E52" s="450" t="s">
        <v>266</v>
      </c>
      <c r="F52" s="450" t="s">
        <v>302</v>
      </c>
      <c r="G52" s="129"/>
    </row>
    <row r="53" spans="1:7" ht="21" x14ac:dyDescent="0.4">
      <c r="A53" s="448"/>
      <c r="B53" s="118" t="s">
        <v>32</v>
      </c>
      <c r="C53" s="118" t="s">
        <v>31</v>
      </c>
      <c r="D53" s="449"/>
      <c r="E53" s="450"/>
      <c r="F53" s="450"/>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4"/>
      <c r="B64" s="435"/>
      <c r="C64" s="435"/>
      <c r="D64" s="435"/>
      <c r="E64" s="435"/>
      <c r="F64" s="435"/>
      <c r="G64" s="435"/>
    </row>
    <row r="65" spans="1:7" ht="43.5" customHeight="1" x14ac:dyDescent="0.4">
      <c r="A65" s="523" t="s">
        <v>351</v>
      </c>
      <c r="B65" s="523"/>
      <c r="C65" s="523"/>
      <c r="D65" s="523"/>
      <c r="E65" s="523"/>
      <c r="F65" s="523"/>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ht="21" x14ac:dyDescent="0.4">
      <c r="A83" s="443"/>
      <c r="B83" s="443"/>
      <c r="C83" s="443"/>
      <c r="D83" s="443"/>
      <c r="E83" s="443"/>
      <c r="F83" s="443"/>
      <c r="G83" s="443"/>
    </row>
    <row r="84" spans="1:7" ht="45" customHeight="1" x14ac:dyDescent="0.45">
      <c r="A84" s="524" t="s">
        <v>352</v>
      </c>
      <c r="B84" s="524"/>
      <c r="C84" s="524"/>
      <c r="D84" s="524"/>
      <c r="E84" s="524"/>
      <c r="F84" s="524"/>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9"/>
      <c r="B103" s="437"/>
      <c r="C103" s="437"/>
      <c r="D103" s="437"/>
      <c r="E103" s="437"/>
      <c r="F103" s="444"/>
      <c r="G103" s="173"/>
    </row>
    <row r="104" spans="1:7" s="80" customFormat="1" ht="46.5" customHeight="1" x14ac:dyDescent="0.4">
      <c r="A104" s="523" t="s">
        <v>353</v>
      </c>
      <c r="B104" s="523"/>
      <c r="C104" s="523"/>
      <c r="D104" s="523"/>
      <c r="E104" s="523"/>
      <c r="F104" s="523"/>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5"/>
      <c r="B111" s="446"/>
      <c r="C111" s="446"/>
      <c r="D111" s="446"/>
      <c r="E111" s="446"/>
      <c r="F111" s="447"/>
      <c r="G111" s="129"/>
    </row>
    <row r="112" spans="1:7" s="80" customFormat="1" ht="39.75" customHeight="1" x14ac:dyDescent="0.4">
      <c r="A112" s="523" t="s">
        <v>391</v>
      </c>
      <c r="B112" s="523"/>
      <c r="C112" s="523"/>
      <c r="D112" s="523"/>
      <c r="E112" s="523"/>
      <c r="F112" s="523"/>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7"/>
      <c r="B120" s="437"/>
      <c r="C120" s="437"/>
      <c r="D120" s="437"/>
      <c r="E120" s="437"/>
      <c r="F120" s="437"/>
      <c r="G120" s="173"/>
    </row>
    <row r="121" spans="1:7" ht="22.5" x14ac:dyDescent="0.4">
      <c r="A121" s="523" t="s">
        <v>311</v>
      </c>
      <c r="B121" s="523"/>
      <c r="C121" s="523"/>
      <c r="D121" s="523"/>
      <c r="E121" s="523"/>
      <c r="F121" s="523"/>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38"/>
      <c r="B132" s="438"/>
      <c r="C132" s="438"/>
      <c r="D132" s="438"/>
      <c r="E132" s="438"/>
      <c r="F132" s="438"/>
      <c r="G132" s="114"/>
    </row>
    <row r="133" spans="1:16384" ht="22.5" customHeight="1" x14ac:dyDescent="0.4">
      <c r="A133" s="525" t="s">
        <v>425</v>
      </c>
      <c r="B133" s="525"/>
      <c r="C133" s="525"/>
      <c r="D133" s="525"/>
      <c r="E133" s="525"/>
      <c r="F133" s="525"/>
      <c r="G133" s="114"/>
    </row>
    <row r="134" spans="1:16384" ht="22.5" customHeight="1" x14ac:dyDescent="0.4">
      <c r="A134" s="526"/>
      <c r="B134" s="526"/>
      <c r="C134" s="526"/>
      <c r="D134" s="526"/>
      <c r="E134" s="526"/>
      <c r="F134" s="526"/>
      <c r="G134" s="114"/>
    </row>
    <row r="135" spans="1:16384" s="326" customFormat="1" ht="22.5" customHeight="1" x14ac:dyDescent="0.25">
      <c r="A135" s="448" t="s">
        <v>28</v>
      </c>
      <c r="B135" s="449" t="s">
        <v>29</v>
      </c>
      <c r="C135" s="449"/>
      <c r="D135" s="449" t="s">
        <v>42</v>
      </c>
      <c r="E135" s="450" t="s">
        <v>266</v>
      </c>
      <c r="F135" s="450" t="s">
        <v>302</v>
      </c>
    </row>
    <row r="136" spans="1:16384" s="326" customFormat="1" ht="22.5" customHeight="1" x14ac:dyDescent="0.25">
      <c r="A136" s="448"/>
      <c r="B136" s="118" t="s">
        <v>32</v>
      </c>
      <c r="C136" s="118" t="s">
        <v>31</v>
      </c>
      <c r="D136" s="449"/>
      <c r="E136" s="450"/>
      <c r="F136" s="450"/>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7" t="s">
        <v>462</v>
      </c>
      <c r="B139" s="527"/>
      <c r="C139" s="527"/>
      <c r="D139" s="527"/>
      <c r="E139" s="527"/>
      <c r="F139" s="527"/>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408</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6" t="s">
        <v>350</v>
      </c>
      <c r="B147" s="476"/>
      <c r="C147" s="476"/>
      <c r="D147" s="476"/>
      <c r="E147" s="476"/>
      <c r="F147" s="476"/>
      <c r="G147" s="114"/>
    </row>
    <row r="148" spans="1:7" ht="21" x14ac:dyDescent="0.4">
      <c r="A148" s="306" t="s">
        <v>334</v>
      </c>
      <c r="B148" s="318" t="s">
        <v>30</v>
      </c>
      <c r="C148" s="306"/>
      <c r="D148" s="306"/>
      <c r="E148" s="306"/>
      <c r="F148" s="322"/>
      <c r="G148" s="114"/>
    </row>
    <row r="149" spans="1:7" ht="21" x14ac:dyDescent="0.4">
      <c r="A149" s="125" t="s">
        <v>422</v>
      </c>
      <c r="B149" s="318" t="s">
        <v>30</v>
      </c>
      <c r="C149" s="125"/>
      <c r="D149" s="125"/>
      <c r="E149" s="125"/>
      <c r="F149" s="322"/>
      <c r="G149" s="114"/>
    </row>
    <row r="150" spans="1:7" ht="21" x14ac:dyDescent="0.4">
      <c r="A150" s="125" t="s">
        <v>409</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403</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39"/>
      <c r="B165" s="437"/>
      <c r="C165" s="437"/>
      <c r="D165" s="437"/>
      <c r="E165" s="437"/>
      <c r="F165" s="437"/>
      <c r="G165" s="114"/>
    </row>
    <row r="166" spans="1:7" ht="32.25" customHeight="1" x14ac:dyDescent="0.4">
      <c r="A166" s="527" t="s">
        <v>463</v>
      </c>
      <c r="B166" s="527"/>
      <c r="C166" s="527"/>
      <c r="D166" s="527"/>
      <c r="E166" s="527"/>
      <c r="F166" s="527"/>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398</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410</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411</v>
      </c>
      <c r="B175" s="122" t="s">
        <v>30</v>
      </c>
      <c r="C175" s="125"/>
      <c r="D175" s="125"/>
      <c r="E175" s="124"/>
      <c r="F175" s="322"/>
      <c r="G175" s="114"/>
    </row>
    <row r="176" spans="1:7" ht="21" x14ac:dyDescent="0.4">
      <c r="A176" s="440"/>
      <c r="B176" s="441"/>
      <c r="C176" s="441"/>
      <c r="D176" s="441"/>
      <c r="E176" s="441"/>
      <c r="F176" s="441"/>
      <c r="G176" s="114"/>
    </row>
    <row r="177" spans="1:7" ht="32.25" customHeight="1" x14ac:dyDescent="0.4">
      <c r="A177" s="527" t="s">
        <v>311</v>
      </c>
      <c r="B177" s="527"/>
      <c r="C177" s="527"/>
      <c r="D177" s="527"/>
      <c r="E177" s="527"/>
      <c r="F177" s="527"/>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393</v>
      </c>
      <c r="B182" s="122" t="s">
        <v>30</v>
      </c>
      <c r="C182" s="125"/>
      <c r="D182" s="125"/>
      <c r="E182" s="125"/>
      <c r="F182" s="322"/>
      <c r="G182" s="114"/>
    </row>
    <row r="183" spans="1:7" ht="21" x14ac:dyDescent="0.4">
      <c r="A183" s="125" t="s">
        <v>438</v>
      </c>
      <c r="B183" s="122" t="s">
        <v>30</v>
      </c>
      <c r="C183" s="125"/>
      <c r="D183" s="125"/>
      <c r="E183" s="125"/>
      <c r="F183" s="322"/>
      <c r="G183" s="114"/>
    </row>
    <row r="184" spans="1:7" ht="21" x14ac:dyDescent="0.4">
      <c r="A184" s="125" t="s">
        <v>407</v>
      </c>
      <c r="B184" s="122" t="s">
        <v>30</v>
      </c>
      <c r="C184" s="125"/>
      <c r="D184" s="125"/>
      <c r="E184" s="125"/>
      <c r="F184" s="322"/>
      <c r="G184" s="114"/>
    </row>
    <row r="185" spans="1:7" ht="80.25" customHeight="1" x14ac:dyDescent="0.4">
      <c r="A185" s="125" t="s">
        <v>423</v>
      </c>
      <c r="B185" s="122" t="str">
        <f>IF(D185=1, 2, IF(AND(D185&lt;1,D185&gt;0), 1, IF(D185=0,"0","NA")))</f>
        <v>NA</v>
      </c>
      <c r="C185" s="121"/>
      <c r="D185" s="411" t="str">
        <f>IFERROR(E185/F185,"N.A")</f>
        <v>N.A</v>
      </c>
      <c r="E185" s="414">
        <f>COUNTIF('A2 Exploitation'!F141:F184,"ok")</f>
        <v>0</v>
      </c>
      <c r="F185" s="414">
        <f>COUNTA('A2 Exploitation'!F141:F184)</f>
        <v>0</v>
      </c>
      <c r="G185" s="114"/>
    </row>
    <row r="186" spans="1:7" ht="22.5" x14ac:dyDescent="0.4">
      <c r="A186" s="292" t="s">
        <v>439</v>
      </c>
      <c r="B186" s="477"/>
      <c r="C186" s="478"/>
      <c r="D186" s="309">
        <f>SUM(B148:C164,B178:C185,B167:C175,B140:C145)</f>
        <v>0</v>
      </c>
      <c r="E186" s="108"/>
      <c r="F186" s="114"/>
      <c r="G186" s="114"/>
    </row>
    <row r="187" spans="1:7" ht="22.5" x14ac:dyDescent="0.4">
      <c r="A187" s="292" t="s">
        <v>440</v>
      </c>
      <c r="B187" s="278"/>
      <c r="C187" s="279"/>
      <c r="D187" s="280" t="e">
        <f>D186/(COUNT(B140:C145,B148:C164,B167:C175,B178:C185)*2)</f>
        <v>#DIV/0!</v>
      </c>
      <c r="E187" s="108"/>
      <c r="F187" s="114"/>
      <c r="G187" s="114"/>
    </row>
    <row r="188" spans="1:7" ht="21" x14ac:dyDescent="0.4">
      <c r="A188" s="442"/>
      <c r="B188" s="442"/>
      <c r="C188" s="442"/>
      <c r="D188" s="442"/>
      <c r="E188" s="442"/>
      <c r="F188" s="442"/>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8" t="s">
        <v>28</v>
      </c>
      <c r="B191" s="449" t="s">
        <v>29</v>
      </c>
      <c r="C191" s="449"/>
      <c r="D191" s="449" t="s">
        <v>42</v>
      </c>
      <c r="E191" s="450" t="s">
        <v>266</v>
      </c>
      <c r="F191" s="450" t="s">
        <v>302</v>
      </c>
      <c r="G191" s="114"/>
    </row>
    <row r="192" spans="1:7" ht="21" x14ac:dyDescent="0.4">
      <c r="A192" s="448"/>
      <c r="B192" s="118" t="s">
        <v>32</v>
      </c>
      <c r="C192" s="118" t="s">
        <v>31</v>
      </c>
      <c r="D192" s="449"/>
      <c r="E192" s="450"/>
      <c r="F192" s="450"/>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2" t="s">
        <v>34</v>
      </c>
      <c r="B203" s="463"/>
      <c r="C203" s="464"/>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6"/>
      <c r="B205" s="436"/>
      <c r="C205" s="436"/>
      <c r="D205" s="436"/>
      <c r="E205" s="436"/>
      <c r="F205" s="436"/>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441</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412</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413</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394</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403</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427</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2" t="s">
        <v>34</v>
      </c>
      <c r="B227" s="463"/>
      <c r="C227" s="464"/>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6"/>
      <c r="B229" s="436"/>
      <c r="C229" s="436"/>
      <c r="D229" s="436"/>
      <c r="E229" s="436"/>
      <c r="F229" s="436"/>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414</v>
      </c>
      <c r="B235" s="122" t="s">
        <v>30</v>
      </c>
      <c r="C235" s="143" t="str">
        <f>IF(B235=0, -10, IF(B235=1, -5, "0"))</f>
        <v>0</v>
      </c>
      <c r="D235" s="205"/>
      <c r="E235" s="128"/>
      <c r="F235" s="123"/>
      <c r="G235" s="129"/>
    </row>
    <row r="236" spans="1:7" s="80" customFormat="1" ht="20.25" customHeight="1" x14ac:dyDescent="0.45">
      <c r="A236" s="519" t="s">
        <v>311</v>
      </c>
      <c r="B236" s="520"/>
      <c r="C236" s="520"/>
      <c r="D236" s="521"/>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407</v>
      </c>
      <c r="B243" s="122" t="s">
        <v>30</v>
      </c>
      <c r="C243" s="206"/>
      <c r="D243" s="128"/>
      <c r="E243" s="128"/>
      <c r="F243" s="123"/>
      <c r="G243" s="129"/>
    </row>
    <row r="244" spans="1:7" ht="78.75" customHeight="1" x14ac:dyDescent="0.4">
      <c r="A244" s="125" t="s">
        <v>423</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62" t="s">
        <v>34</v>
      </c>
      <c r="B245" s="463"/>
      <c r="C245" s="464"/>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442</v>
      </c>
      <c r="B248" s="189"/>
      <c r="C248" s="190"/>
      <c r="D248" s="153">
        <f>SUM(D245,D203,D227)</f>
        <v>0</v>
      </c>
      <c r="E248" s="108"/>
      <c r="F248" s="114"/>
      <c r="G248" s="114"/>
    </row>
    <row r="249" spans="1:7" ht="22.5" x14ac:dyDescent="0.45">
      <c r="A249" s="377" t="s">
        <v>443</v>
      </c>
      <c r="B249" s="189"/>
      <c r="C249" s="190"/>
      <c r="D249" s="154" t="e">
        <f>D248/(COUNT(B231:C235,B195:C202,B207:C226,B237:C244)*2)</f>
        <v>#DIV/0!</v>
      </c>
      <c r="E249" s="108"/>
      <c r="F249" s="114"/>
      <c r="G249" s="114"/>
    </row>
    <row r="250" spans="1:7" ht="21" x14ac:dyDescent="0.4">
      <c r="A250" s="436"/>
      <c r="B250" s="436"/>
      <c r="C250" s="436"/>
      <c r="D250" s="436"/>
      <c r="E250" s="436"/>
      <c r="F250" s="436"/>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8" t="s">
        <v>28</v>
      </c>
      <c r="B253" s="449" t="s">
        <v>29</v>
      </c>
      <c r="C253" s="449"/>
      <c r="D253" s="449" t="s">
        <v>42</v>
      </c>
      <c r="E253" s="450" t="s">
        <v>266</v>
      </c>
      <c r="F253" s="450" t="s">
        <v>302</v>
      </c>
      <c r="G253" s="129"/>
    </row>
    <row r="254" spans="1:7" ht="21" x14ac:dyDescent="0.4">
      <c r="A254" s="448"/>
      <c r="B254" s="118" t="s">
        <v>32</v>
      </c>
      <c r="C254" s="118" t="s">
        <v>31</v>
      </c>
      <c r="D254" s="449"/>
      <c r="E254" s="450"/>
      <c r="F254" s="450"/>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387</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2" t="s">
        <v>34</v>
      </c>
      <c r="B265" s="463"/>
      <c r="C265" s="464"/>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392</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441</v>
      </c>
      <c r="B276" s="122" t="s">
        <v>30</v>
      </c>
      <c r="C276" s="143" t="str">
        <f>IF(B276=0, -10, "0")</f>
        <v>0</v>
      </c>
      <c r="D276" s="196"/>
      <c r="E276" s="128"/>
      <c r="F276" s="123"/>
      <c r="G276" s="129"/>
    </row>
    <row r="277" spans="1:7" ht="21" x14ac:dyDescent="0.4">
      <c r="A277" s="400" t="s">
        <v>395</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403</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427</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70"/>
      <c r="B290" s="470"/>
      <c r="C290" s="470"/>
      <c r="D290" s="470"/>
      <c r="E290" s="470"/>
      <c r="F290" s="470"/>
      <c r="G290" s="129"/>
    </row>
    <row r="291" spans="1:7" s="80" customFormat="1" ht="31.5" customHeight="1" x14ac:dyDescent="0.4">
      <c r="A291" s="522" t="s">
        <v>311</v>
      </c>
      <c r="B291" s="522"/>
      <c r="C291" s="522"/>
      <c r="D291" s="522"/>
      <c r="E291" s="522"/>
      <c r="F291" s="522"/>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407</v>
      </c>
      <c r="B298" s="122" t="s">
        <v>30</v>
      </c>
      <c r="C298" s="174"/>
      <c r="D298" s="128"/>
      <c r="E298" s="127"/>
      <c r="F298" s="123"/>
      <c r="G298" s="129"/>
    </row>
    <row r="299" spans="1:7" ht="86.25" customHeight="1" x14ac:dyDescent="0.4">
      <c r="A299" s="121" t="s">
        <v>423</v>
      </c>
      <c r="B299" s="122" t="str">
        <f>IF(D299=1, 2, IF(AND(D299&lt;1,D299&gt;0), 1, IF(D299=0,"0","NA")))</f>
        <v>NA</v>
      </c>
      <c r="C299" s="122"/>
      <c r="D299" s="411" t="str">
        <f>IFERROR(E299/F299,"N.A")</f>
        <v>N.A</v>
      </c>
      <c r="E299" s="414">
        <f>COUNTIF('A2 Exploitation'!F257:F298,"ok")</f>
        <v>0</v>
      </c>
      <c r="F299" s="414">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444</v>
      </c>
      <c r="B303" s="189"/>
      <c r="C303" s="190"/>
      <c r="D303" s="153">
        <f>SUM(D265,D300)</f>
        <v>0</v>
      </c>
      <c r="E303" s="108"/>
      <c r="F303" s="114"/>
      <c r="G303" s="114"/>
    </row>
    <row r="304" spans="1:7" ht="22.5" x14ac:dyDescent="0.45">
      <c r="A304" s="377" t="s">
        <v>445</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8" t="s">
        <v>28</v>
      </c>
      <c r="B308" s="449" t="s">
        <v>29</v>
      </c>
      <c r="C308" s="449"/>
      <c r="D308" s="449" t="s">
        <v>42</v>
      </c>
      <c r="E308" s="450" t="s">
        <v>266</v>
      </c>
      <c r="F308" s="450" t="s">
        <v>302</v>
      </c>
      <c r="G308" s="129"/>
    </row>
    <row r="309" spans="1:7" ht="21" x14ac:dyDescent="0.4">
      <c r="A309" s="448"/>
      <c r="B309" s="118" t="s">
        <v>32</v>
      </c>
      <c r="C309" s="118" t="s">
        <v>31</v>
      </c>
      <c r="D309" s="449"/>
      <c r="E309" s="450"/>
      <c r="F309" s="450"/>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441</v>
      </c>
      <c r="B328" s="122" t="s">
        <v>30</v>
      </c>
      <c r="C328" s="143" t="str">
        <f>IF(B328=0, -10, IF(B328=1, -5, "0"))</f>
        <v>0</v>
      </c>
      <c r="D328" s="196" t="s">
        <v>400</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415</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403</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427</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392</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397</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1"/>
      <c r="B357" s="461"/>
      <c r="C357" s="461"/>
      <c r="D357" s="461"/>
      <c r="E357" s="461"/>
      <c r="F357" s="461"/>
      <c r="G357" s="461"/>
    </row>
    <row r="358" spans="1:7" ht="32.25" customHeight="1" x14ac:dyDescent="0.4">
      <c r="A358" s="506" t="s">
        <v>311</v>
      </c>
      <c r="B358" s="506"/>
      <c r="C358" s="506"/>
      <c r="D358" s="506"/>
      <c r="E358" s="506"/>
      <c r="F358" s="506"/>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416</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446</v>
      </c>
      <c r="B370" s="189"/>
      <c r="C370" s="190"/>
      <c r="D370" s="153">
        <f>SUM(D367,D320,D344)</f>
        <v>0</v>
      </c>
      <c r="E370" s="108"/>
      <c r="F370" s="114"/>
      <c r="G370" s="114"/>
    </row>
    <row r="371" spans="1:7" ht="22.5" x14ac:dyDescent="0.45">
      <c r="A371" s="218" t="s">
        <v>447</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8" t="s">
        <v>28</v>
      </c>
      <c r="B375" s="449" t="s">
        <v>29</v>
      </c>
      <c r="C375" s="449"/>
      <c r="D375" s="449" t="s">
        <v>42</v>
      </c>
      <c r="E375" s="450" t="s">
        <v>266</v>
      </c>
      <c r="F375" s="450" t="s">
        <v>302</v>
      </c>
      <c r="G375" s="173"/>
    </row>
    <row r="376" spans="1:7" s="260" customFormat="1" ht="21" x14ac:dyDescent="0.4">
      <c r="A376" s="448"/>
      <c r="B376" s="118" t="s">
        <v>32</v>
      </c>
      <c r="C376" s="118" t="s">
        <v>31</v>
      </c>
      <c r="D376" s="449"/>
      <c r="E376" s="450"/>
      <c r="F376" s="450"/>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392</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417</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403</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427</v>
      </c>
      <c r="B414" s="122" t="s">
        <v>30</v>
      </c>
      <c r="C414" s="126"/>
      <c r="D414" s="201"/>
      <c r="E414" s="127"/>
      <c r="F414" s="123"/>
      <c r="G414" s="173"/>
    </row>
    <row r="415" spans="1:7" s="260" customFormat="1" ht="21" x14ac:dyDescent="0.4">
      <c r="A415" s="504"/>
      <c r="B415" s="443"/>
      <c r="C415" s="443"/>
      <c r="D415" s="443"/>
      <c r="E415" s="443"/>
      <c r="F415" s="443"/>
      <c r="G415" s="443"/>
    </row>
    <row r="416" spans="1:7" s="260" customFormat="1" ht="24.75" x14ac:dyDescent="0.4">
      <c r="A416" s="509" t="s">
        <v>320</v>
      </c>
      <c r="B416" s="509"/>
      <c r="C416" s="509"/>
      <c r="D416" s="509"/>
      <c r="E416" s="509"/>
      <c r="F416" s="509"/>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416</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448</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449</v>
      </c>
      <c r="B428" s="189"/>
      <c r="C428" s="190"/>
      <c r="D428" s="153">
        <f>SUM(D425,D390)</f>
        <v>0</v>
      </c>
      <c r="E428" s="225"/>
      <c r="F428" s="173"/>
      <c r="G428" s="173"/>
    </row>
    <row r="429" spans="1:7" s="260" customFormat="1" ht="22.5" x14ac:dyDescent="0.45">
      <c r="A429" s="377" t="s">
        <v>450</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451</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8" t="s">
        <v>28</v>
      </c>
      <c r="B433" s="449" t="s">
        <v>29</v>
      </c>
      <c r="C433" s="449"/>
      <c r="D433" s="449" t="s">
        <v>42</v>
      </c>
      <c r="E433" s="450" t="s">
        <v>266</v>
      </c>
      <c r="F433" s="450" t="s">
        <v>302</v>
      </c>
      <c r="G433" s="129"/>
    </row>
    <row r="434" spans="1:7" ht="21" x14ac:dyDescent="0.4">
      <c r="A434" s="448"/>
      <c r="B434" s="118" t="s">
        <v>32</v>
      </c>
      <c r="C434" s="118" t="s">
        <v>31</v>
      </c>
      <c r="D434" s="449"/>
      <c r="E434" s="450"/>
      <c r="F434" s="450"/>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418</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9" t="s">
        <v>311</v>
      </c>
      <c r="B464" s="509"/>
      <c r="C464" s="509"/>
      <c r="D464" s="509"/>
      <c r="E464" s="509"/>
      <c r="F464" s="509"/>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407</v>
      </c>
      <c r="B470" s="122" t="s">
        <v>30</v>
      </c>
      <c r="C470" s="126"/>
      <c r="D470" s="128"/>
      <c r="E470" s="127"/>
      <c r="F470" s="123"/>
      <c r="G470" s="129"/>
    </row>
    <row r="471" spans="1:7" ht="95.25" customHeight="1" x14ac:dyDescent="0.4">
      <c r="A471" s="233" t="s">
        <v>423</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452</v>
      </c>
      <c r="B475" s="189"/>
      <c r="C475" s="190"/>
      <c r="D475" s="153">
        <f>SUM(D472,D445)</f>
        <v>0</v>
      </c>
      <c r="E475" s="108"/>
      <c r="F475" s="114"/>
      <c r="G475" s="114"/>
    </row>
    <row r="476" spans="1:7" ht="22.5" x14ac:dyDescent="0.45">
      <c r="A476" s="377" t="s">
        <v>453</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10" t="s">
        <v>426</v>
      </c>
      <c r="B478" s="510"/>
      <c r="C478" s="510"/>
      <c r="D478" s="510"/>
      <c r="E478" s="510"/>
      <c r="F478" s="510"/>
      <c r="G478" s="114"/>
    </row>
    <row r="479" spans="1:7" ht="21" customHeight="1" x14ac:dyDescent="0.4">
      <c r="A479" s="234">
        <f>B11</f>
        <v>0</v>
      </c>
      <c r="F479" s="258"/>
      <c r="G479" s="114"/>
    </row>
    <row r="480" spans="1:7" ht="21" x14ac:dyDescent="0.4">
      <c r="A480" s="480" t="s">
        <v>28</v>
      </c>
      <c r="B480" s="481" t="s">
        <v>29</v>
      </c>
      <c r="C480" s="481"/>
      <c r="D480" s="481" t="s">
        <v>42</v>
      </c>
      <c r="E480" s="482" t="s">
        <v>266</v>
      </c>
      <c r="F480" s="482" t="s">
        <v>302</v>
      </c>
      <c r="G480" s="114"/>
    </row>
    <row r="481" spans="1:7" ht="21" x14ac:dyDescent="0.4">
      <c r="A481" s="480"/>
      <c r="B481" s="320" t="s">
        <v>32</v>
      </c>
      <c r="C481" s="320" t="s">
        <v>31</v>
      </c>
      <c r="D481" s="481"/>
      <c r="E481" s="482"/>
      <c r="F481" s="482"/>
      <c r="G481" s="114"/>
    </row>
    <row r="482" spans="1:7" s="260" customFormat="1" ht="22.5" x14ac:dyDescent="0.4">
      <c r="A482" s="367"/>
      <c r="B482" s="368"/>
      <c r="C482" s="368"/>
      <c r="D482" s="368"/>
      <c r="E482" s="354"/>
      <c r="F482" s="354"/>
      <c r="G482" s="173"/>
    </row>
    <row r="483" spans="1:7" s="260" customFormat="1" ht="24.75" x14ac:dyDescent="0.4">
      <c r="A483" s="471" t="s">
        <v>52</v>
      </c>
      <c r="B483" s="471"/>
      <c r="C483" s="471"/>
      <c r="D483" s="471"/>
      <c r="E483" s="471"/>
      <c r="F483" s="471"/>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8" t="s">
        <v>464</v>
      </c>
      <c r="B491" s="469"/>
      <c r="C491" s="469"/>
      <c r="D491" s="469"/>
      <c r="E491" s="469"/>
      <c r="F491" s="469"/>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396</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413</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418</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3" t="s">
        <v>23</v>
      </c>
      <c r="B505" s="484"/>
      <c r="C505" s="484"/>
      <c r="D505" s="484"/>
      <c r="E505" s="484"/>
      <c r="F505" s="485"/>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418</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3"/>
      <c r="B517" s="493"/>
      <c r="C517" s="493"/>
      <c r="D517" s="493"/>
      <c r="E517" s="493"/>
      <c r="F517" s="493"/>
      <c r="G517" s="493"/>
    </row>
    <row r="518" spans="1:7" ht="26.25" customHeight="1" x14ac:dyDescent="0.5">
      <c r="A518" s="369" t="s">
        <v>311</v>
      </c>
      <c r="B518" s="505"/>
      <c r="C518" s="505"/>
      <c r="D518" s="505"/>
      <c r="E518" s="505"/>
      <c r="F518" s="505"/>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407</v>
      </c>
      <c r="B524" s="122" t="s">
        <v>30</v>
      </c>
      <c r="C524" s="357"/>
      <c r="D524" s="314"/>
      <c r="E524" s="157"/>
      <c r="F524" s="123"/>
      <c r="G524" s="114"/>
    </row>
    <row r="525" spans="1:7" ht="92.25" customHeight="1" x14ac:dyDescent="0.4">
      <c r="A525" s="121" t="s">
        <v>423</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454</v>
      </c>
      <c r="B526" s="409"/>
      <c r="C526" s="410"/>
      <c r="D526" s="313">
        <f>SUM(B519:C525,B492:C503,B484:C489,B506:C516)</f>
        <v>0</v>
      </c>
      <c r="E526" s="108"/>
      <c r="F526" s="114"/>
      <c r="G526" s="129"/>
    </row>
    <row r="527" spans="1:7" ht="21" customHeight="1" x14ac:dyDescent="0.45">
      <c r="A527" s="377" t="s">
        <v>455</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11" t="s">
        <v>97</v>
      </c>
      <c r="B530" s="511"/>
      <c r="C530" s="511"/>
      <c r="D530" s="511"/>
      <c r="E530" s="511"/>
      <c r="F530" s="511"/>
      <c r="G530" s="114"/>
    </row>
    <row r="531" spans="1:7" ht="22.5" customHeight="1" x14ac:dyDescent="0.4">
      <c r="A531" s="234">
        <f>B11</f>
        <v>0</v>
      </c>
      <c r="B531" s="114"/>
      <c r="C531" s="135"/>
      <c r="D531" s="137"/>
      <c r="E531" s="137"/>
      <c r="F531" s="137"/>
      <c r="G531" s="114"/>
    </row>
    <row r="532" spans="1:7" ht="21" x14ac:dyDescent="0.4">
      <c r="A532" s="486" t="s">
        <v>28</v>
      </c>
      <c r="B532" s="488" t="s">
        <v>29</v>
      </c>
      <c r="C532" s="489"/>
      <c r="D532" s="449" t="s">
        <v>42</v>
      </c>
      <c r="E532" s="450" t="s">
        <v>266</v>
      </c>
      <c r="F532" s="450" t="s">
        <v>302</v>
      </c>
      <c r="G532" s="114"/>
    </row>
    <row r="533" spans="1:7" ht="21" x14ac:dyDescent="0.4">
      <c r="A533" s="487"/>
      <c r="B533" s="315" t="s">
        <v>32</v>
      </c>
      <c r="C533" s="316" t="s">
        <v>31</v>
      </c>
      <c r="D533" s="449"/>
      <c r="E533" s="450"/>
      <c r="F533" s="450"/>
      <c r="G533" s="114"/>
    </row>
    <row r="534" spans="1:7" s="80" customFormat="1" ht="22.5" x14ac:dyDescent="0.4">
      <c r="A534" s="365"/>
      <c r="B534" s="366"/>
      <c r="C534" s="366"/>
      <c r="D534" s="361"/>
      <c r="E534" s="362"/>
      <c r="F534" s="362"/>
      <c r="G534" s="129"/>
    </row>
    <row r="535" spans="1:7" ht="24.75" x14ac:dyDescent="0.4">
      <c r="A535" s="370" t="s">
        <v>17</v>
      </c>
      <c r="B535" s="317"/>
      <c r="C535" s="507"/>
      <c r="D535" s="507"/>
      <c r="E535" s="507"/>
      <c r="F535" s="508"/>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62" t="s">
        <v>34</v>
      </c>
      <c r="B542" s="463"/>
      <c r="C542" s="464"/>
      <c r="D542" s="407">
        <f>SUM(B536:C541)</f>
        <v>0</v>
      </c>
      <c r="E542" s="248"/>
      <c r="F542" s="248"/>
      <c r="G542" s="114"/>
    </row>
    <row r="543" spans="1:7" ht="21" customHeight="1" x14ac:dyDescent="0.4">
      <c r="A543" s="462" t="s">
        <v>33</v>
      </c>
      <c r="B543" s="463"/>
      <c r="C543" s="464"/>
      <c r="D543" s="388" t="e">
        <f>D542/(COUNT(B536:C541)*2)</f>
        <v>#DIV/0!</v>
      </c>
      <c r="E543" s="248"/>
      <c r="F543" s="248"/>
      <c r="G543" s="114"/>
    </row>
    <row r="544" spans="1:7" ht="21" x14ac:dyDescent="0.4">
      <c r="A544" s="436"/>
      <c r="B544" s="436"/>
      <c r="C544" s="436"/>
      <c r="D544" s="436"/>
      <c r="E544" s="436"/>
      <c r="F544" s="436"/>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427</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28"/>
      <c r="B556" s="461"/>
      <c r="C556" s="461"/>
      <c r="D556" s="461"/>
      <c r="E556" s="461"/>
      <c r="F556" s="461"/>
      <c r="G556" s="461"/>
    </row>
    <row r="557" spans="1:7" ht="35.25" customHeight="1" x14ac:dyDescent="0.4">
      <c r="A557" s="371" t="s">
        <v>311</v>
      </c>
      <c r="B557" s="337"/>
      <c r="C557" s="459"/>
      <c r="D557" s="459"/>
      <c r="E557" s="459"/>
      <c r="F557" s="460"/>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407</v>
      </c>
      <c r="B564" s="122" t="s">
        <v>30</v>
      </c>
      <c r="C564" s="174"/>
      <c r="D564" s="305"/>
      <c r="E564" s="124"/>
      <c r="F564" s="123"/>
      <c r="G564" s="114"/>
    </row>
    <row r="565" spans="1:7" ht="102" customHeight="1" x14ac:dyDescent="0.4">
      <c r="A565" s="125" t="s">
        <v>423</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54" t="s">
        <v>34</v>
      </c>
      <c r="B566" s="454"/>
      <c r="C566" s="455"/>
      <c r="D566" s="378">
        <f>SUM(B558:C565,B546:C555)</f>
        <v>0</v>
      </c>
      <c r="E566" s="108"/>
      <c r="F566" s="114"/>
      <c r="G566" s="114"/>
    </row>
    <row r="567" spans="1:7" ht="21" x14ac:dyDescent="0.4">
      <c r="A567" s="454" t="s">
        <v>33</v>
      </c>
      <c r="B567" s="454"/>
      <c r="C567" s="454"/>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456</v>
      </c>
      <c r="B569" s="189"/>
      <c r="C569" s="190"/>
      <c r="D569" s="153">
        <f>SUM(D566,D542)</f>
        <v>0</v>
      </c>
      <c r="E569" s="177"/>
      <c r="F569" s="129"/>
      <c r="G569" s="114"/>
    </row>
    <row r="570" spans="1:7" ht="21" customHeight="1" x14ac:dyDescent="0.45">
      <c r="A570" s="377" t="s">
        <v>457</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6"/>
      <c r="B572" s="436"/>
      <c r="C572" s="436"/>
      <c r="D572" s="436"/>
      <c r="E572" s="436"/>
      <c r="F572" s="436"/>
      <c r="G572" s="114"/>
    </row>
    <row r="573" spans="1:7" ht="22.5" x14ac:dyDescent="0.45">
      <c r="A573" s="467" t="s">
        <v>19</v>
      </c>
      <c r="B573" s="467"/>
      <c r="C573" s="467"/>
      <c r="D573" s="467"/>
      <c r="E573" s="467"/>
      <c r="F573" s="467"/>
      <c r="G573" s="114"/>
    </row>
    <row r="574" spans="1:7" ht="22.5" x14ac:dyDescent="0.4">
      <c r="A574" s="243">
        <f>B11</f>
        <v>0</v>
      </c>
      <c r="B574" s="114"/>
      <c r="C574" s="135"/>
      <c r="D574" s="356"/>
      <c r="E574" s="356"/>
      <c r="F574" s="356"/>
      <c r="G574" s="114"/>
    </row>
    <row r="575" spans="1:7" ht="21" x14ac:dyDescent="0.4">
      <c r="A575" s="480" t="s">
        <v>28</v>
      </c>
      <c r="B575" s="481" t="s">
        <v>29</v>
      </c>
      <c r="C575" s="481"/>
      <c r="D575" s="481" t="s">
        <v>42</v>
      </c>
      <c r="E575" s="482" t="s">
        <v>266</v>
      </c>
      <c r="F575" s="482" t="s">
        <v>302</v>
      </c>
      <c r="G575" s="114"/>
    </row>
    <row r="576" spans="1:7" ht="21" x14ac:dyDescent="0.4">
      <c r="A576" s="480"/>
      <c r="B576" s="320" t="s">
        <v>32</v>
      </c>
      <c r="C576" s="320" t="s">
        <v>31</v>
      </c>
      <c r="D576" s="481"/>
      <c r="E576" s="482"/>
      <c r="F576" s="482"/>
      <c r="G576" s="129"/>
    </row>
    <row r="577" spans="1:7" s="80" customFormat="1" ht="22.5" x14ac:dyDescent="0.4">
      <c r="A577" s="372"/>
      <c r="B577" s="373"/>
      <c r="C577" s="373"/>
      <c r="D577" s="373"/>
      <c r="E577" s="341"/>
      <c r="F577" s="374"/>
      <c r="G577" s="129"/>
    </row>
    <row r="578" spans="1:7" ht="24.75" x14ac:dyDescent="0.4">
      <c r="A578" s="494" t="s">
        <v>10</v>
      </c>
      <c r="B578" s="495"/>
      <c r="C578" s="495"/>
      <c r="D578" s="495"/>
      <c r="E578" s="495"/>
      <c r="F578" s="496"/>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397</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54" t="s">
        <v>34</v>
      </c>
      <c r="B588" s="454"/>
      <c r="C588" s="455"/>
      <c r="D588" s="378">
        <f>SUM(B579:C587)</f>
        <v>0</v>
      </c>
      <c r="E588" s="108"/>
      <c r="F588" s="114"/>
      <c r="G588" s="114"/>
    </row>
    <row r="589" spans="1:7" ht="21" x14ac:dyDescent="0.4">
      <c r="A589" s="454" t="s">
        <v>33</v>
      </c>
      <c r="B589" s="454"/>
      <c r="C589" s="454"/>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7" t="s">
        <v>23</v>
      </c>
      <c r="B591" s="498"/>
      <c r="C591" s="498"/>
      <c r="D591" s="498"/>
      <c r="E591" s="498"/>
      <c r="F591" s="499"/>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397</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407</v>
      </c>
      <c r="B604" s="122" t="s">
        <v>30</v>
      </c>
      <c r="C604" s="122"/>
      <c r="D604" s="305"/>
      <c r="E604" s="124"/>
      <c r="F604" s="123"/>
      <c r="G604" s="129"/>
    </row>
    <row r="605" spans="1:7" ht="83.25" customHeight="1" x14ac:dyDescent="0.4">
      <c r="A605" s="160" t="s">
        <v>448</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54" t="s">
        <v>34</v>
      </c>
      <c r="B606" s="454"/>
      <c r="C606" s="455"/>
      <c r="D606" s="378">
        <f>SUM(B592:C605)</f>
        <v>0</v>
      </c>
      <c r="E606" s="108"/>
      <c r="F606" s="114"/>
      <c r="G606" s="114"/>
    </row>
    <row r="607" spans="1:7" ht="21" x14ac:dyDescent="0.4">
      <c r="A607" s="454" t="s">
        <v>33</v>
      </c>
      <c r="B607" s="454"/>
      <c r="C607" s="454"/>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56" t="s">
        <v>170</v>
      </c>
      <c r="B610" s="457"/>
      <c r="C610" s="458"/>
      <c r="D610" s="154" t="e">
        <f>D609/(COUNT(B579:C587,B592:C605)*2)</f>
        <v>#DIV/0!</v>
      </c>
      <c r="E610" s="108"/>
      <c r="F610" s="114"/>
      <c r="G610" s="129"/>
    </row>
    <row r="611" spans="1:7" ht="21" x14ac:dyDescent="0.4">
      <c r="A611" s="155"/>
      <c r="B611" s="114"/>
      <c r="C611" s="135"/>
      <c r="G611" s="129"/>
    </row>
    <row r="612" spans="1:7" ht="19.5" customHeight="1" x14ac:dyDescent="0.45">
      <c r="A612" s="467" t="s">
        <v>8</v>
      </c>
      <c r="B612" s="467"/>
      <c r="C612" s="467"/>
      <c r="D612" s="467"/>
      <c r="E612" s="467"/>
      <c r="F612" s="467"/>
      <c r="G612" s="129"/>
    </row>
    <row r="613" spans="1:7" ht="22.5" x14ac:dyDescent="0.4">
      <c r="A613" s="156">
        <f>B11</f>
        <v>0</v>
      </c>
      <c r="B613" s="114"/>
      <c r="C613" s="135"/>
      <c r="D613" s="137"/>
      <c r="E613" s="137"/>
      <c r="F613" s="137"/>
      <c r="G613" s="114"/>
    </row>
    <row r="614" spans="1:7" ht="21" x14ac:dyDescent="0.4">
      <c r="A614" s="448" t="s">
        <v>28</v>
      </c>
      <c r="B614" s="449" t="s">
        <v>29</v>
      </c>
      <c r="C614" s="449"/>
      <c r="D614" s="449" t="s">
        <v>42</v>
      </c>
      <c r="E614" s="450" t="s">
        <v>266</v>
      </c>
      <c r="F614" s="450" t="s">
        <v>302</v>
      </c>
      <c r="G614" s="114"/>
    </row>
    <row r="615" spans="1:7" ht="18.75" customHeight="1" x14ac:dyDescent="0.4">
      <c r="A615" s="448"/>
      <c r="B615" s="118" t="s">
        <v>32</v>
      </c>
      <c r="C615" s="118" t="s">
        <v>31</v>
      </c>
      <c r="D615" s="449"/>
      <c r="E615" s="450"/>
      <c r="F615" s="450"/>
      <c r="G615" s="129"/>
    </row>
    <row r="616" spans="1:7" s="80" customFormat="1" ht="18.75" customHeight="1" x14ac:dyDescent="0.4">
      <c r="A616" s="360"/>
      <c r="B616" s="361"/>
      <c r="C616" s="361"/>
      <c r="D616" s="361"/>
      <c r="E616" s="362"/>
      <c r="F616" s="362"/>
      <c r="G616" s="129"/>
    </row>
    <row r="617" spans="1:7" ht="24.75" x14ac:dyDescent="0.4">
      <c r="A617" s="363" t="s">
        <v>90</v>
      </c>
      <c r="B617" s="137"/>
      <c r="C617" s="465"/>
      <c r="D617" s="465"/>
      <c r="E617" s="465"/>
      <c r="F617" s="466"/>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397</v>
      </c>
      <c r="B625" s="122" t="s">
        <v>30</v>
      </c>
      <c r="C625" s="142" t="str">
        <f>IF(B625=0, -2, "0")</f>
        <v>0</v>
      </c>
      <c r="D625" s="305"/>
      <c r="E625" s="124"/>
      <c r="F625" s="123"/>
      <c r="G625" s="129"/>
    </row>
    <row r="626" spans="1:7" ht="45" x14ac:dyDescent="0.4">
      <c r="A626" s="244" t="s">
        <v>458</v>
      </c>
      <c r="B626" s="122" t="s">
        <v>30</v>
      </c>
      <c r="C626" s="143" t="str">
        <f>IF(B626=0, -10, "0")</f>
        <v>0</v>
      </c>
      <c r="D626" s="123"/>
      <c r="E626" s="124"/>
      <c r="F626" s="123"/>
      <c r="G626" s="129"/>
    </row>
    <row r="627" spans="1:7" ht="21" x14ac:dyDescent="0.4">
      <c r="A627" s="454" t="s">
        <v>34</v>
      </c>
      <c r="B627" s="454"/>
      <c r="C627" s="454"/>
      <c r="D627" s="378">
        <f>SUM(B618:C626)</f>
        <v>0</v>
      </c>
      <c r="E627" s="491"/>
      <c r="F627" s="470"/>
      <c r="G627" s="129"/>
    </row>
    <row r="628" spans="1:7" ht="21" x14ac:dyDescent="0.4">
      <c r="A628" s="454" t="s">
        <v>33</v>
      </c>
      <c r="B628" s="454"/>
      <c r="C628" s="454"/>
      <c r="D628" s="388" t="e">
        <f>D627/(COUNT(B618:C626)*2)</f>
        <v>#DIV/0!</v>
      </c>
      <c r="E628" s="492"/>
      <c r="F628" s="493"/>
      <c r="G628" s="129"/>
    </row>
    <row r="629" spans="1:7" ht="21" x14ac:dyDescent="0.4">
      <c r="A629" s="325"/>
      <c r="B629" s="135"/>
      <c r="C629" s="490"/>
      <c r="D629" s="490"/>
      <c r="E629" s="490"/>
      <c r="F629" s="490"/>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420</v>
      </c>
      <c r="B636" s="122" t="s">
        <v>30</v>
      </c>
      <c r="C636" s="143"/>
      <c r="D636" s="265"/>
      <c r="E636" s="124"/>
      <c r="F636" s="123"/>
      <c r="G636" s="114"/>
    </row>
    <row r="637" spans="1:7" ht="22.5" customHeight="1" x14ac:dyDescent="0.4">
      <c r="A637" s="203" t="s">
        <v>419</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62" t="s">
        <v>34</v>
      </c>
      <c r="B639" s="463"/>
      <c r="C639" s="464"/>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5"/>
      <c r="D642" s="465"/>
      <c r="E642" s="465"/>
      <c r="F642" s="466"/>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420</v>
      </c>
      <c r="B647" s="122" t="s">
        <v>30</v>
      </c>
      <c r="C647" s="126"/>
      <c r="D647" s="265"/>
      <c r="E647" s="124"/>
      <c r="F647" s="123"/>
      <c r="G647" s="114"/>
    </row>
    <row r="648" spans="1:16382" ht="45" x14ac:dyDescent="0.4">
      <c r="A648" s="244" t="s">
        <v>458</v>
      </c>
      <c r="B648" s="122" t="s">
        <v>30</v>
      </c>
      <c r="C648" s="143" t="str">
        <f>IF(B648=0, -10, "0")</f>
        <v>0</v>
      </c>
      <c r="D648" s="265"/>
      <c r="E648" s="124"/>
      <c r="F648" s="123"/>
      <c r="G648" s="114"/>
    </row>
    <row r="649" spans="1:16382" ht="21" x14ac:dyDescent="0.4">
      <c r="A649" s="203" t="s">
        <v>419</v>
      </c>
      <c r="B649" s="122" t="s">
        <v>30</v>
      </c>
      <c r="C649" s="174"/>
      <c r="D649" s="265"/>
      <c r="E649" s="124"/>
      <c r="F649" s="123"/>
      <c r="G649" s="114"/>
    </row>
    <row r="650" spans="1:16382" ht="22.5" x14ac:dyDescent="0.4">
      <c r="A650" s="462" t="s">
        <v>34</v>
      </c>
      <c r="B650" s="463"/>
      <c r="C650" s="464"/>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9"/>
      <c r="B652" s="479"/>
      <c r="C652" s="479"/>
      <c r="D652" s="479"/>
      <c r="E652" s="479"/>
      <c r="F652" s="479"/>
      <c r="G652" s="479"/>
    </row>
    <row r="653" spans="1:16382" ht="24.75" x14ac:dyDescent="0.4">
      <c r="A653" s="363" t="s">
        <v>26</v>
      </c>
      <c r="B653" s="465"/>
      <c r="C653" s="465"/>
      <c r="D653" s="465"/>
      <c r="E653" s="465"/>
      <c r="F653" s="466"/>
      <c r="G653" s="108"/>
    </row>
    <row r="654" spans="1:16382" ht="21" x14ac:dyDescent="0.4">
      <c r="A654" s="160" t="s">
        <v>223</v>
      </c>
      <c r="B654" s="122" t="s">
        <v>30</v>
      </c>
      <c r="C654" s="122"/>
      <c r="D654" s="163"/>
      <c r="E654" s="124"/>
      <c r="F654" s="123"/>
      <c r="G654" s="108"/>
    </row>
    <row r="655" spans="1:16382" ht="21" x14ac:dyDescent="0.4">
      <c r="A655" s="203" t="s">
        <v>420</v>
      </c>
      <c r="B655" s="122" t="s">
        <v>30</v>
      </c>
      <c r="C655" s="174"/>
      <c r="D655" s="179"/>
      <c r="E655" s="127"/>
      <c r="F655" s="123"/>
      <c r="G655" s="108"/>
    </row>
    <row r="656" spans="1:16382" ht="21" x14ac:dyDescent="0.4">
      <c r="A656" s="203" t="s">
        <v>419</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500" t="s">
        <v>311</v>
      </c>
      <c r="B661" s="501"/>
      <c r="C661" s="501"/>
      <c r="D661" s="501"/>
      <c r="E661" s="501"/>
      <c r="F661" s="502"/>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407</v>
      </c>
      <c r="B667" s="122" t="s">
        <v>30</v>
      </c>
      <c r="C667" s="174"/>
      <c r="D667" s="331"/>
      <c r="E667" s="331"/>
      <c r="F667" s="128"/>
      <c r="G667" s="114"/>
    </row>
    <row r="668" spans="1:7" ht="88.5" customHeight="1" x14ac:dyDescent="0.4">
      <c r="A668" s="121" t="s">
        <v>423</v>
      </c>
      <c r="B668" s="122" t="str">
        <f>IF(D668=1, 2, IF(AND(D668&lt;1,D668&gt;0), 1, IF(D668=0,"0","NA")))</f>
        <v>NA</v>
      </c>
      <c r="C668" s="122"/>
      <c r="D668" s="411" t="str">
        <f>IFERROR(E668/F668,"N.A")</f>
        <v>N.A</v>
      </c>
      <c r="E668" s="414">
        <f>COUNTIF('A2 Exploitation'!F618:F667,"ok")</f>
        <v>0</v>
      </c>
      <c r="F668" s="414">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7" t="s">
        <v>356</v>
      </c>
      <c r="B676" s="467"/>
      <c r="C676" s="467"/>
      <c r="D676" s="467"/>
      <c r="E676" s="467"/>
      <c r="F676" s="467"/>
      <c r="G676" s="114"/>
    </row>
    <row r="677" spans="1:7" ht="21" x14ac:dyDescent="0.4">
      <c r="A677" s="243">
        <f>B11</f>
        <v>0</v>
      </c>
      <c r="B677" s="114"/>
      <c r="C677" s="135"/>
      <c r="D677" s="135"/>
      <c r="E677" s="328"/>
      <c r="F677" s="135"/>
      <c r="G677" s="114"/>
    </row>
    <row r="678" spans="1:7" ht="21.75" customHeight="1" x14ac:dyDescent="0.4">
      <c r="A678" s="448" t="s">
        <v>28</v>
      </c>
      <c r="B678" s="449" t="s">
        <v>29</v>
      </c>
      <c r="C678" s="449"/>
      <c r="D678" s="449" t="s">
        <v>42</v>
      </c>
      <c r="E678" s="450" t="s">
        <v>266</v>
      </c>
      <c r="F678" s="450" t="s">
        <v>302</v>
      </c>
      <c r="G678" s="129"/>
    </row>
    <row r="679" spans="1:7" ht="21" x14ac:dyDescent="0.4">
      <c r="A679" s="448"/>
      <c r="B679" s="118" t="s">
        <v>32</v>
      </c>
      <c r="C679" s="118" t="s">
        <v>31</v>
      </c>
      <c r="D679" s="449"/>
      <c r="E679" s="450"/>
      <c r="F679" s="450"/>
      <c r="G679" s="114"/>
    </row>
    <row r="680" spans="1:7" s="80" customFormat="1" ht="22.5" x14ac:dyDescent="0.4">
      <c r="A680" s="360"/>
      <c r="B680" s="361"/>
      <c r="C680" s="361"/>
      <c r="D680" s="361"/>
      <c r="E680" s="362"/>
      <c r="F680" s="362"/>
      <c r="G680" s="129"/>
    </row>
    <row r="681" spans="1:7" ht="21" x14ac:dyDescent="0.4">
      <c r="A681" s="121" t="s">
        <v>388</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389</v>
      </c>
      <c r="B689" s="122" t="s">
        <v>30</v>
      </c>
      <c r="C689" s="198"/>
      <c r="D689" s="281"/>
      <c r="E689" s="269"/>
      <c r="F689" s="123"/>
      <c r="G689" s="129"/>
    </row>
    <row r="690" spans="1:7" ht="21" x14ac:dyDescent="0.4">
      <c r="A690" s="125" t="s">
        <v>399</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385</v>
      </c>
      <c r="B694" s="122" t="s">
        <v>30</v>
      </c>
      <c r="C694" s="198"/>
      <c r="D694" s="257"/>
      <c r="E694" s="127"/>
      <c r="F694" s="123"/>
      <c r="G694" s="114"/>
    </row>
    <row r="695" spans="1:7" ht="63" x14ac:dyDescent="0.4">
      <c r="A695" s="125" t="s">
        <v>386</v>
      </c>
      <c r="B695" s="122" t="s">
        <v>30</v>
      </c>
      <c r="C695" s="166"/>
      <c r="D695" s="257"/>
      <c r="E695" s="127"/>
      <c r="F695" s="123"/>
      <c r="G695" s="114"/>
    </row>
    <row r="696" spans="1:7" ht="21" x14ac:dyDescent="0.4">
      <c r="A696" s="272" t="s">
        <v>390</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459</v>
      </c>
      <c r="B698" s="122" t="s">
        <v>30</v>
      </c>
      <c r="C698" s="174"/>
      <c r="D698" s="121"/>
      <c r="E698" s="124"/>
      <c r="F698" s="123"/>
      <c r="G698" s="114"/>
    </row>
    <row r="699" spans="1:7" ht="21" x14ac:dyDescent="0.4">
      <c r="A699" s="256" t="s">
        <v>421</v>
      </c>
      <c r="B699" s="122" t="s">
        <v>30</v>
      </c>
      <c r="C699" s="174"/>
      <c r="D699" s="305"/>
      <c r="E699" s="124"/>
      <c r="F699" s="123"/>
      <c r="G699" s="114"/>
    </row>
    <row r="700" spans="1:7" ht="89.25" customHeight="1" x14ac:dyDescent="0.4">
      <c r="A700" s="125" t="s">
        <v>423</v>
      </c>
      <c r="B700" s="122" t="str">
        <f>IF(D700=1, 2, IF(AND(D700&lt;1,D700&gt;0), 1, IF(D700=0,"0","NA")))</f>
        <v>NA</v>
      </c>
      <c r="C700" s="122"/>
      <c r="D700" s="411" t="str">
        <f>IFERROR(E700/F700,"N.A")</f>
        <v>N.A</v>
      </c>
      <c r="E700" s="414">
        <f>COUNTIF('A2 Exploitation'!F681:F699,"ok")</f>
        <v>0</v>
      </c>
      <c r="F700" s="414">
        <f>COUNTA('A2 Exploitation'!F681:F699)</f>
        <v>0</v>
      </c>
      <c r="G700" s="114"/>
    </row>
    <row r="701" spans="1:7" s="80" customFormat="1" ht="22.5" x14ac:dyDescent="0.45">
      <c r="A701" s="377" t="s">
        <v>428</v>
      </c>
      <c r="B701" s="189"/>
      <c r="C701" s="190"/>
      <c r="D701" s="394">
        <f>SUM(B681:C700)</f>
        <v>0</v>
      </c>
      <c r="E701" s="108"/>
      <c r="F701" s="114"/>
      <c r="G701" s="129"/>
    </row>
    <row r="702" spans="1:7" ht="22.5" x14ac:dyDescent="0.45">
      <c r="A702" s="377" t="s">
        <v>429</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03" t="s">
        <v>460</v>
      </c>
      <c r="B704" s="503"/>
      <c r="C704" s="503"/>
      <c r="D704" s="503"/>
      <c r="E704" s="503"/>
      <c r="F704" s="503"/>
      <c r="G704" s="274"/>
    </row>
    <row r="705" spans="1:7" ht="21" customHeight="1" x14ac:dyDescent="0.4">
      <c r="A705" s="251">
        <f>B11</f>
        <v>0</v>
      </c>
      <c r="B705" s="114"/>
      <c r="C705" s="135"/>
      <c r="D705" s="273"/>
      <c r="E705" s="273"/>
      <c r="F705" s="273"/>
      <c r="G705" s="274"/>
    </row>
    <row r="706" spans="1:7" ht="21" x14ac:dyDescent="0.4">
      <c r="A706" s="474" t="s">
        <v>28</v>
      </c>
      <c r="B706" s="488" t="s">
        <v>29</v>
      </c>
      <c r="C706" s="488"/>
      <c r="D706" s="449" t="s">
        <v>42</v>
      </c>
      <c r="E706" s="450" t="s">
        <v>266</v>
      </c>
      <c r="F706" s="450" t="s">
        <v>302</v>
      </c>
      <c r="G706" s="274"/>
    </row>
    <row r="707" spans="1:7" ht="21" x14ac:dyDescent="0.4">
      <c r="A707" s="475"/>
      <c r="B707" s="383" t="s">
        <v>32</v>
      </c>
      <c r="C707" s="383" t="s">
        <v>31</v>
      </c>
      <c r="D707" s="449"/>
      <c r="E707" s="450"/>
      <c r="F707" s="450"/>
      <c r="G707" s="274"/>
    </row>
    <row r="708" spans="1:7" s="80" customFormat="1" ht="22.5" x14ac:dyDescent="0.4">
      <c r="A708" s="360"/>
      <c r="B708" s="361"/>
      <c r="C708" s="361"/>
      <c r="D708" s="361"/>
      <c r="E708" s="362"/>
      <c r="F708" s="362"/>
      <c r="G708" s="129"/>
    </row>
    <row r="709" spans="1:7" ht="24.75" x14ac:dyDescent="0.4">
      <c r="A709" s="451" t="s">
        <v>306</v>
      </c>
      <c r="B709" s="452"/>
      <c r="C709" s="452"/>
      <c r="D709" s="452"/>
      <c r="E709" s="452"/>
      <c r="F709" s="453"/>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72"/>
      <c r="C715" s="473"/>
      <c r="D715" s="247">
        <f>SUM(B710:C714)</f>
        <v>0</v>
      </c>
      <c r="E715" s="225"/>
      <c r="F715" s="173"/>
      <c r="G715" s="114"/>
    </row>
    <row r="716" spans="1:7" ht="21" x14ac:dyDescent="0.4">
      <c r="A716" s="130" t="s">
        <v>33</v>
      </c>
      <c r="B716" s="472"/>
      <c r="C716" s="473"/>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51" t="s">
        <v>307</v>
      </c>
      <c r="B718" s="452"/>
      <c r="C718" s="452"/>
      <c r="D718" s="452"/>
      <c r="E718" s="452"/>
      <c r="F718" s="453"/>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423</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430</v>
      </c>
      <c r="B725" s="189"/>
      <c r="C725" s="190"/>
      <c r="D725" s="313">
        <f>SUM(D722,D715)</f>
        <v>0</v>
      </c>
      <c r="E725" s="260"/>
      <c r="F725" s="330"/>
      <c r="G725" s="114"/>
    </row>
    <row r="726" spans="1:7" ht="22.5" x14ac:dyDescent="0.45">
      <c r="A726" s="377" t="s">
        <v>431</v>
      </c>
      <c r="B726" s="189"/>
      <c r="C726" s="190"/>
      <c r="D726" s="154" t="e">
        <f>D725/(COUNT(B719:C721,B710:C714)*2)</f>
        <v>#DIV/0!</v>
      </c>
      <c r="E726" s="108"/>
      <c r="F726" s="114"/>
    </row>
    <row r="727" spans="1:7" x14ac:dyDescent="0.3">
      <c r="A727" s="258"/>
    </row>
    <row r="728" spans="1:7" s="259" customFormat="1" ht="22.5" x14ac:dyDescent="0.45">
      <c r="A728" s="376" t="s">
        <v>423</v>
      </c>
      <c r="B728" s="264"/>
      <c r="C728" s="264"/>
      <c r="D728" s="413" t="e">
        <f>AVERAGE(D721,D700,D668,D605,D565,D525,D471,D424,D366,D299,D244,D185,D129,D43)</f>
        <v>#DIV/0!</v>
      </c>
      <c r="E728" s="101"/>
      <c r="F728" s="102"/>
      <c r="G728" s="93"/>
    </row>
    <row r="729" spans="1:7" ht="22.5" x14ac:dyDescent="0.3">
      <c r="A729" s="261" t="s">
        <v>424</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O5yQaP/gef155E/IvoQyqYgkNaWnc2VsKrNYdOAP5gWglRLSMxkDJprOJZT0OF5ETYIw1m/K99lG0hHpZOB2oA==" saltValue="LxJGX3XkVSiBD7BSnTvwEQ=="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B8" sqref="B8:F8"/>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49"/>
      <c r="E1" s="549"/>
      <c r="F1" s="549"/>
      <c r="G1" s="549"/>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50" t="s">
        <v>46</v>
      </c>
      <c r="B6" s="550"/>
      <c r="C6" s="550"/>
      <c r="D6" s="550"/>
      <c r="E6" s="550"/>
      <c r="F6" s="550"/>
      <c r="G6" s="92"/>
    </row>
    <row r="7" spans="1:7" s="258" customFormat="1" ht="21.75" customHeight="1" x14ac:dyDescent="0.45">
      <c r="A7" s="551" t="str">
        <f>'Page de garde'!D18</f>
        <v>UHD Béni Khalled</v>
      </c>
      <c r="B7" s="551"/>
      <c r="C7" s="551"/>
      <c r="D7" s="551"/>
      <c r="E7" s="551"/>
      <c r="F7" s="551"/>
      <c r="G7" s="92"/>
    </row>
    <row r="8" spans="1:7" s="258" customFormat="1" ht="24" x14ac:dyDescent="0.45">
      <c r="A8" s="4" t="s">
        <v>39</v>
      </c>
      <c r="B8" s="552" t="str">
        <f>'A1 Exploitation'!B9:F9</f>
        <v>Mme Meriam CHOUCHENE</v>
      </c>
      <c r="C8" s="552"/>
      <c r="D8" s="552"/>
      <c r="E8" s="552"/>
      <c r="F8" s="552"/>
      <c r="G8" s="92"/>
    </row>
    <row r="9" spans="1:7" s="258" customFormat="1" ht="24" x14ac:dyDescent="0.45">
      <c r="A9" s="5" t="s">
        <v>41</v>
      </c>
      <c r="B9" s="553" t="str">
        <f>'A1 Exploitation'!B10:F10</f>
        <v>Directeur magasin &amp; chefs rayons</v>
      </c>
      <c r="C9" s="553"/>
      <c r="D9" s="553"/>
      <c r="E9" s="553"/>
      <c r="F9" s="553"/>
      <c r="G9" s="92"/>
    </row>
    <row r="10" spans="1:7" s="258" customFormat="1" ht="24" x14ac:dyDescent="0.45">
      <c r="A10" s="4" t="s">
        <v>40</v>
      </c>
      <c r="B10" s="548">
        <f>'A1 Exploitation'!B11:F11</f>
        <v>43518</v>
      </c>
      <c r="C10" s="548"/>
      <c r="D10" s="548"/>
      <c r="E10" s="548"/>
      <c r="F10" s="548"/>
      <c r="G10" s="92"/>
    </row>
    <row r="11" spans="1:7" s="258" customFormat="1" ht="24" x14ac:dyDescent="0.45">
      <c r="A11" s="4" t="s">
        <v>250</v>
      </c>
      <c r="B11" s="545" t="e">
        <f>D199</f>
        <v>#DIV/0!</v>
      </c>
      <c r="C11" s="545"/>
      <c r="D11" s="545"/>
      <c r="E11" s="545"/>
      <c r="F11" s="545"/>
      <c r="G11" s="92"/>
    </row>
    <row r="12" spans="1:7" s="258" customFormat="1" ht="22.5" x14ac:dyDescent="0.45">
      <c r="A12" s="1"/>
      <c r="D12" s="513"/>
      <c r="E12" s="513"/>
      <c r="F12" s="513"/>
      <c r="G12" s="513"/>
    </row>
    <row r="13" spans="1:7" s="258" customFormat="1" ht="11.25" customHeight="1" x14ac:dyDescent="0.3">
      <c r="A13" s="546" t="s">
        <v>28</v>
      </c>
      <c r="B13" s="547" t="s">
        <v>29</v>
      </c>
      <c r="C13" s="547"/>
      <c r="D13" s="547" t="s">
        <v>42</v>
      </c>
      <c r="E13" s="547" t="s">
        <v>160</v>
      </c>
      <c r="F13" s="547" t="s">
        <v>161</v>
      </c>
      <c r="G13" s="80"/>
    </row>
    <row r="14" spans="1:7" s="258" customFormat="1" ht="12.75" customHeight="1" x14ac:dyDescent="0.3">
      <c r="A14" s="546"/>
      <c r="B14" s="22" t="s">
        <v>32</v>
      </c>
      <c r="C14" s="22" t="s">
        <v>31</v>
      </c>
      <c r="D14" s="547"/>
      <c r="E14" s="547"/>
      <c r="F14" s="547"/>
      <c r="G14" s="94"/>
    </row>
    <row r="15" spans="1:7" x14ac:dyDescent="0.3">
      <c r="A15" s="536"/>
      <c r="B15" s="537"/>
      <c r="C15" s="537"/>
      <c r="D15" s="537"/>
      <c r="E15" s="537"/>
      <c r="F15" s="537"/>
    </row>
    <row r="16" spans="1:7" ht="19.5" x14ac:dyDescent="0.4">
      <c r="A16" s="540" t="s">
        <v>0</v>
      </c>
      <c r="B16" s="541"/>
      <c r="C16" s="541"/>
      <c r="D16" s="541"/>
      <c r="E16" s="541"/>
      <c r="F16" s="541"/>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461</v>
      </c>
      <c r="B21" s="265" t="s">
        <v>30</v>
      </c>
      <c r="C21" s="265"/>
      <c r="D21" s="65"/>
      <c r="E21" s="265"/>
      <c r="F21" s="265"/>
    </row>
    <row r="22" spans="1:7" x14ac:dyDescent="0.3">
      <c r="A22" s="542" t="s">
        <v>34</v>
      </c>
      <c r="B22" s="538"/>
      <c r="C22" s="539"/>
      <c r="D22" s="381">
        <f>SUM(B17:C21)</f>
        <v>0</v>
      </c>
    </row>
    <row r="23" spans="1:7" x14ac:dyDescent="0.3">
      <c r="A23" s="529" t="s">
        <v>251</v>
      </c>
      <c r="B23" s="530"/>
      <c r="C23" s="531"/>
      <c r="D23" s="21" t="e">
        <f>D22/(COUNT(B17:C21)*2)</f>
        <v>#DIV/0!</v>
      </c>
    </row>
    <row r="24" spans="1:7" s="10" customFormat="1" x14ac:dyDescent="0.3">
      <c r="A24" s="14"/>
      <c r="B24" s="15"/>
      <c r="C24" s="15"/>
      <c r="D24" s="16"/>
      <c r="G24" s="93"/>
    </row>
    <row r="25" spans="1:7" ht="19.5" x14ac:dyDescent="0.4">
      <c r="A25" s="534" t="s">
        <v>4</v>
      </c>
      <c r="B25" s="535"/>
      <c r="C25" s="535"/>
      <c r="D25" s="535"/>
      <c r="E25" s="535"/>
      <c r="F25" s="535"/>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9" t="s">
        <v>34</v>
      </c>
      <c r="B33" s="530"/>
      <c r="C33" s="531"/>
      <c r="D33" s="380">
        <f>SUM(B26:C32)</f>
        <v>0</v>
      </c>
    </row>
    <row r="34" spans="1:7" x14ac:dyDescent="0.3">
      <c r="A34" s="529" t="s">
        <v>251</v>
      </c>
      <c r="B34" s="530"/>
      <c r="C34" s="531"/>
      <c r="D34" s="21" t="e">
        <f>D33/(COUNT(B26:C32)*2)</f>
        <v>#DIV/0!</v>
      </c>
    </row>
    <row r="35" spans="1:7" s="10" customFormat="1" x14ac:dyDescent="0.3">
      <c r="A35" s="14"/>
      <c r="B35" s="15"/>
      <c r="C35" s="15"/>
      <c r="D35" s="16"/>
      <c r="G35" s="93"/>
    </row>
    <row r="36" spans="1:7" s="10" customFormat="1" ht="19.5" x14ac:dyDescent="0.4">
      <c r="A36" s="534" t="s">
        <v>180</v>
      </c>
      <c r="B36" s="535"/>
      <c r="C36" s="535"/>
      <c r="D36" s="535"/>
      <c r="E36" s="535"/>
      <c r="F36" s="535"/>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9" t="s">
        <v>34</v>
      </c>
      <c r="B42" s="530"/>
      <c r="C42" s="531"/>
      <c r="D42" s="380">
        <f>SUM(B37:C41)</f>
        <v>0</v>
      </c>
      <c r="E42" s="259"/>
      <c r="F42" s="259"/>
      <c r="G42" s="93"/>
    </row>
    <row r="43" spans="1:7" s="10" customFormat="1" x14ac:dyDescent="0.3">
      <c r="A43" s="529" t="s">
        <v>251</v>
      </c>
      <c r="B43" s="530"/>
      <c r="C43" s="531"/>
      <c r="D43" s="21" t="e">
        <f>D42/(COUNT(B37:C41)*2)</f>
        <v>#DIV/0!</v>
      </c>
      <c r="E43" s="259"/>
      <c r="F43" s="259"/>
      <c r="G43" s="93"/>
    </row>
    <row r="44" spans="1:7" s="10" customFormat="1" x14ac:dyDescent="0.3">
      <c r="A44" s="33"/>
      <c r="B44" s="34"/>
      <c r="C44" s="34"/>
      <c r="D44" s="35"/>
      <c r="G44" s="93"/>
    </row>
    <row r="45" spans="1:7" ht="19.5" x14ac:dyDescent="0.4">
      <c r="A45" s="543" t="s">
        <v>19</v>
      </c>
      <c r="B45" s="544"/>
      <c r="C45" s="544"/>
      <c r="D45" s="544"/>
      <c r="E45" s="544"/>
      <c r="F45" s="544"/>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9" t="s">
        <v>34</v>
      </c>
      <c r="B52" s="530"/>
      <c r="C52" s="531"/>
      <c r="D52" s="380">
        <f>SUM(B46:C51)</f>
        <v>0</v>
      </c>
    </row>
    <row r="53" spans="1:7" x14ac:dyDescent="0.3">
      <c r="A53" s="529" t="s">
        <v>251</v>
      </c>
      <c r="B53" s="530"/>
      <c r="C53" s="531"/>
      <c r="D53" s="21" t="e">
        <f>D52/(COUNT(B46:C51)*2)</f>
        <v>#DIV/0!</v>
      </c>
    </row>
    <row r="54" spans="1:7" s="10" customFormat="1" x14ac:dyDescent="0.3">
      <c r="A54" s="14"/>
      <c r="B54" s="15"/>
      <c r="C54" s="15"/>
      <c r="D54" s="16"/>
      <c r="G54" s="93"/>
    </row>
    <row r="55" spans="1:7" ht="19.5" x14ac:dyDescent="0.4">
      <c r="A55" s="534" t="s">
        <v>8</v>
      </c>
      <c r="B55" s="535"/>
      <c r="C55" s="535"/>
      <c r="D55" s="535"/>
      <c r="E55" s="535"/>
      <c r="F55" s="535"/>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9" t="s">
        <v>34</v>
      </c>
      <c r="B63" s="530"/>
      <c r="C63" s="531"/>
      <c r="D63" s="380">
        <f>SUM(B56:C62)</f>
        <v>0</v>
      </c>
    </row>
    <row r="64" spans="1:7" x14ac:dyDescent="0.3">
      <c r="A64" s="529" t="s">
        <v>251</v>
      </c>
      <c r="B64" s="530"/>
      <c r="C64" s="531"/>
      <c r="D64" s="21" t="e">
        <f>D63/(COUNT(B56:C62)*2)</f>
        <v>#DIV/0!</v>
      </c>
    </row>
    <row r="65" spans="1:7" s="10" customFormat="1" x14ac:dyDescent="0.3">
      <c r="A65" s="14"/>
      <c r="B65" s="15"/>
      <c r="C65" s="15"/>
      <c r="D65" s="16"/>
      <c r="G65" s="93"/>
    </row>
    <row r="66" spans="1:7" ht="19.5" x14ac:dyDescent="0.4">
      <c r="A66" s="534" t="s">
        <v>111</v>
      </c>
      <c r="B66" s="535"/>
      <c r="C66" s="535"/>
      <c r="D66" s="535"/>
      <c r="E66" s="535"/>
      <c r="F66" s="535"/>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9" t="s">
        <v>34</v>
      </c>
      <c r="B84" s="530"/>
      <c r="C84" s="531"/>
      <c r="D84" s="380">
        <f>SUM(B67:C83)</f>
        <v>0</v>
      </c>
    </row>
    <row r="85" spans="1:7" x14ac:dyDescent="0.3">
      <c r="A85" s="529" t="s">
        <v>251</v>
      </c>
      <c r="B85" s="530"/>
      <c r="C85" s="531"/>
      <c r="D85" s="21" t="e">
        <f>D84/(COUNT(B67:C83)*2)</f>
        <v>#DIV/0!</v>
      </c>
    </row>
    <row r="86" spans="1:7" s="10" customFormat="1" x14ac:dyDescent="0.3">
      <c r="A86" s="14"/>
      <c r="B86" s="15"/>
      <c r="C86" s="15"/>
      <c r="D86" s="16"/>
      <c r="G86" s="93"/>
    </row>
    <row r="87" spans="1:7" ht="19.5" x14ac:dyDescent="0.4">
      <c r="A87" s="534" t="s">
        <v>172</v>
      </c>
      <c r="B87" s="535"/>
      <c r="C87" s="535"/>
      <c r="D87" s="535"/>
      <c r="E87" s="535"/>
      <c r="F87" s="535"/>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9" t="s">
        <v>34</v>
      </c>
      <c r="B102" s="530"/>
      <c r="C102" s="531"/>
      <c r="D102" s="380">
        <f>SUM(B88:C101)</f>
        <v>0</v>
      </c>
    </row>
    <row r="103" spans="1:7" x14ac:dyDescent="0.3">
      <c r="A103" s="529" t="s">
        <v>251</v>
      </c>
      <c r="B103" s="530"/>
      <c r="C103" s="531"/>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4" t="s">
        <v>173</v>
      </c>
      <c r="B106" s="535"/>
      <c r="C106" s="535"/>
      <c r="D106" s="535"/>
      <c r="E106" s="535"/>
      <c r="F106" s="535"/>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9" t="s">
        <v>34</v>
      </c>
      <c r="B118" s="530"/>
      <c r="C118" s="531"/>
      <c r="D118" s="380">
        <f>SUM(B107:C117)</f>
        <v>0</v>
      </c>
      <c r="E118" s="259"/>
      <c r="F118" s="259"/>
      <c r="G118" s="93"/>
    </row>
    <row r="119" spans="1:7" s="10" customFormat="1" x14ac:dyDescent="0.3">
      <c r="A119" s="529" t="s">
        <v>251</v>
      </c>
      <c r="B119" s="530"/>
      <c r="C119" s="531"/>
      <c r="D119" s="21" t="e">
        <f>D118/(COUNT(B107:C117)*2)</f>
        <v>#DIV/0!</v>
      </c>
      <c r="E119" s="259"/>
      <c r="F119" s="259"/>
      <c r="G119" s="93"/>
    </row>
    <row r="120" spans="1:7" s="10" customFormat="1" x14ac:dyDescent="0.3">
      <c r="A120" s="14"/>
      <c r="B120" s="15"/>
      <c r="C120" s="15"/>
      <c r="D120" s="16"/>
      <c r="G120" s="93"/>
    </row>
    <row r="121" spans="1:7" ht="19.5" x14ac:dyDescent="0.4">
      <c r="A121" s="534" t="s">
        <v>156</v>
      </c>
      <c r="B121" s="535"/>
      <c r="C121" s="535"/>
      <c r="D121" s="535"/>
      <c r="E121" s="535"/>
      <c r="F121" s="535"/>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9" t="s">
        <v>34</v>
      </c>
      <c r="B133" s="530"/>
      <c r="C133" s="531"/>
      <c r="D133" s="380">
        <f>SUM(B122:C132)</f>
        <v>0</v>
      </c>
    </row>
    <row r="134" spans="1:7" x14ac:dyDescent="0.3">
      <c r="A134" s="529" t="s">
        <v>251</v>
      </c>
      <c r="B134" s="530"/>
      <c r="C134" s="531"/>
      <c r="D134" s="20" t="e">
        <f>D133/(COUNT(B122:C132)*2)</f>
        <v>#DIV/0!</v>
      </c>
    </row>
    <row r="135" spans="1:7" s="10" customFormat="1" x14ac:dyDescent="0.3">
      <c r="A135" s="14"/>
      <c r="B135" s="15"/>
      <c r="C135" s="15"/>
      <c r="D135" s="19"/>
      <c r="G135" s="93"/>
    </row>
    <row r="136" spans="1:7" ht="19.5" x14ac:dyDescent="0.4">
      <c r="A136" s="534" t="s">
        <v>61</v>
      </c>
      <c r="B136" s="535"/>
      <c r="C136" s="535"/>
      <c r="D136" s="535"/>
      <c r="E136" s="535"/>
      <c r="F136" s="535"/>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9" t="s">
        <v>34</v>
      </c>
      <c r="B149" s="530"/>
      <c r="C149" s="531"/>
      <c r="D149" s="380">
        <f>SUM(B137:C148)</f>
        <v>0</v>
      </c>
    </row>
    <row r="150" spans="1:7" x14ac:dyDescent="0.3">
      <c r="A150" s="529" t="s">
        <v>251</v>
      </c>
      <c r="B150" s="530"/>
      <c r="C150" s="531"/>
      <c r="D150" s="21" t="e">
        <f>D149/(COUNT(B137:C148)*2)</f>
        <v>#DIV/0!</v>
      </c>
    </row>
    <row r="151" spans="1:7" s="10" customFormat="1" x14ac:dyDescent="0.3">
      <c r="A151" s="14"/>
      <c r="B151" s="15"/>
      <c r="C151" s="15"/>
      <c r="D151" s="16"/>
      <c r="G151" s="93"/>
    </row>
    <row r="152" spans="1:7" ht="19.5" x14ac:dyDescent="0.4">
      <c r="A152" s="534" t="s">
        <v>178</v>
      </c>
      <c r="B152" s="535"/>
      <c r="C152" s="535"/>
      <c r="D152" s="535"/>
      <c r="E152" s="535"/>
      <c r="F152" s="535"/>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9" t="s">
        <v>34</v>
      </c>
      <c r="B161" s="538"/>
      <c r="C161" s="539"/>
      <c r="D161" s="381">
        <f>SUM(B153:C160)</f>
        <v>0</v>
      </c>
    </row>
    <row r="162" spans="1:7" x14ac:dyDescent="0.3">
      <c r="A162" s="529" t="s">
        <v>251</v>
      </c>
      <c r="B162" s="530"/>
      <c r="C162" s="531"/>
      <c r="D162" s="21" t="e">
        <f>D161/(COUNT(B153:C160)*2)</f>
        <v>#DIV/0!</v>
      </c>
    </row>
    <row r="163" spans="1:7" s="10" customFormat="1" x14ac:dyDescent="0.3">
      <c r="A163" s="14"/>
      <c r="B163" s="15"/>
      <c r="C163" s="17"/>
      <c r="D163" s="18"/>
      <c r="G163" s="93"/>
    </row>
    <row r="164" spans="1:7" ht="19.5" x14ac:dyDescent="0.4">
      <c r="A164" s="534" t="s">
        <v>64</v>
      </c>
      <c r="B164" s="535"/>
      <c r="C164" s="535"/>
      <c r="D164" s="535"/>
      <c r="E164" s="535"/>
      <c r="F164" s="535"/>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9" t="s">
        <v>34</v>
      </c>
      <c r="B169" s="530"/>
      <c r="C169" s="531"/>
      <c r="D169" s="380">
        <f>SUM(B165:C168)</f>
        <v>0</v>
      </c>
    </row>
    <row r="170" spans="1:7" x14ac:dyDescent="0.3">
      <c r="A170" s="529" t="s">
        <v>251</v>
      </c>
      <c r="B170" s="530"/>
      <c r="C170" s="531"/>
      <c r="D170" s="21" t="e">
        <f>D169/(COUNT(B165:C168)*2)</f>
        <v>#DIV/0!</v>
      </c>
    </row>
    <row r="171" spans="1:7" s="10" customFormat="1" x14ac:dyDescent="0.3">
      <c r="A171" s="14"/>
      <c r="B171" s="15"/>
      <c r="C171" s="15"/>
      <c r="D171" s="16"/>
      <c r="G171" s="93"/>
    </row>
    <row r="172" spans="1:7" ht="19.5" x14ac:dyDescent="0.4">
      <c r="A172" s="532" t="s">
        <v>15</v>
      </c>
      <c r="B172" s="533"/>
      <c r="C172" s="533"/>
      <c r="D172" s="533"/>
      <c r="E172" s="533"/>
      <c r="F172" s="533"/>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9" t="s">
        <v>34</v>
      </c>
      <c r="B177" s="530"/>
      <c r="C177" s="531"/>
      <c r="D177" s="380">
        <f>SUM(B173:C176)</f>
        <v>0</v>
      </c>
    </row>
    <row r="178" spans="1:7" x14ac:dyDescent="0.3">
      <c r="A178" s="529" t="s">
        <v>251</v>
      </c>
      <c r="B178" s="530"/>
      <c r="C178" s="531"/>
      <c r="D178" s="21" t="e">
        <f>D177/(COUNT(B173:C176)*2)</f>
        <v>#DIV/0!</v>
      </c>
    </row>
    <row r="179" spans="1:7" s="10" customFormat="1" x14ac:dyDescent="0.3">
      <c r="A179" s="14"/>
      <c r="B179" s="15"/>
      <c r="C179" s="15"/>
      <c r="D179" s="16"/>
      <c r="G179" s="93"/>
    </row>
    <row r="180" spans="1:7" ht="19.5" x14ac:dyDescent="0.4">
      <c r="A180" s="534" t="s">
        <v>65</v>
      </c>
      <c r="B180" s="535"/>
      <c r="C180" s="535"/>
      <c r="D180" s="535"/>
      <c r="E180" s="535"/>
      <c r="F180" s="535"/>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9" t="s">
        <v>34</v>
      </c>
      <c r="B186" s="530"/>
      <c r="C186" s="531"/>
      <c r="D186" s="380">
        <f>SUM(B181:C185)</f>
        <v>0</v>
      </c>
    </row>
    <row r="187" spans="1:7" x14ac:dyDescent="0.3">
      <c r="A187" s="529" t="s">
        <v>251</v>
      </c>
      <c r="B187" s="530"/>
      <c r="C187" s="531"/>
      <c r="D187" s="21" t="e">
        <f>D186/(COUNT(B181:C185)*2)</f>
        <v>#DIV/0!</v>
      </c>
    </row>
    <row r="188" spans="1:7" s="10" customFormat="1" x14ac:dyDescent="0.3">
      <c r="A188" s="14"/>
      <c r="B188" s="15"/>
      <c r="C188" s="15"/>
      <c r="D188" s="16"/>
      <c r="G188" s="93"/>
    </row>
    <row r="189" spans="1:7" ht="19.5" x14ac:dyDescent="0.4">
      <c r="A189" s="534" t="s">
        <v>177</v>
      </c>
      <c r="B189" s="535"/>
      <c r="C189" s="535"/>
      <c r="D189" s="535"/>
      <c r="E189" s="535"/>
      <c r="F189" s="535"/>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9" t="s">
        <v>34</v>
      </c>
      <c r="B194" s="530"/>
      <c r="C194" s="531"/>
      <c r="D194" s="40">
        <f>SUM(B190:C193)</f>
        <v>0</v>
      </c>
    </row>
    <row r="195" spans="1:6" x14ac:dyDescent="0.3">
      <c r="A195" s="529" t="s">
        <v>251</v>
      </c>
      <c r="B195" s="530"/>
      <c r="C195" s="531"/>
      <c r="D195" s="21" t="e">
        <f>D194/(COUNT(B190:C193)*2)</f>
        <v>#DIV/0!</v>
      </c>
    </row>
    <row r="197" spans="1:6" ht="18" x14ac:dyDescent="0.35">
      <c r="A197" s="43" t="s">
        <v>423</v>
      </c>
      <c r="B197" s="264"/>
      <c r="C197" s="264"/>
      <c r="D197" s="104" t="e">
        <f>E197/F197</f>
        <v>#DIV/0!</v>
      </c>
      <c r="E197" s="416">
        <f>COUNTIF('A2 Technique'!F17:F193,"ok")</f>
        <v>0</v>
      </c>
      <c r="F197" s="416">
        <f>COUNTA('A2 Technique'!F17:F193)</f>
        <v>0</v>
      </c>
    </row>
    <row r="198" spans="1:6" ht="22.5" x14ac:dyDescent="0.3">
      <c r="A198" s="261" t="s">
        <v>424</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TGDVbRW1T+q2M6gWgrk+alrySKP1I55oTVQ7lPyEj1jyvwqr41cln3k3kVpGSVDS/hNBWELwbf20EIjFx14HPQ==" saltValue="mIS9kxexxbnNcLP/iYNTrw=="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09" zoomScale="60" zoomScaleNormal="100" workbookViewId="0">
      <selection activeCell="F722" sqref="F722"/>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3"/>
      <c r="E1" s="513"/>
      <c r="F1" s="513"/>
      <c r="G1" s="513"/>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14" t="s">
        <v>151</v>
      </c>
      <c r="B7" s="514"/>
      <c r="C7" s="514"/>
      <c r="D7" s="514"/>
      <c r="E7" s="514"/>
      <c r="F7" s="514"/>
      <c r="G7" s="111"/>
    </row>
    <row r="8" spans="1:7" ht="22.5" x14ac:dyDescent="0.45">
      <c r="A8" s="515" t="str">
        <f>'Page de garde'!D18</f>
        <v>UHD Béni Khalled</v>
      </c>
      <c r="B8" s="515"/>
      <c r="C8" s="515"/>
      <c r="D8" s="515"/>
      <c r="E8" s="515"/>
      <c r="F8" s="515"/>
      <c r="G8" s="111"/>
    </row>
    <row r="9" spans="1:7" ht="22.5" x14ac:dyDescent="0.45">
      <c r="A9" s="112" t="s">
        <v>39</v>
      </c>
      <c r="B9" s="516"/>
      <c r="C9" s="516"/>
      <c r="D9" s="516"/>
      <c r="E9" s="516"/>
      <c r="F9" s="516"/>
      <c r="G9" s="111"/>
    </row>
    <row r="10" spans="1:7" ht="22.5" x14ac:dyDescent="0.45">
      <c r="A10" s="113" t="s">
        <v>41</v>
      </c>
      <c r="B10" s="517"/>
      <c r="C10" s="517"/>
      <c r="D10" s="517"/>
      <c r="E10" s="517"/>
      <c r="F10" s="517"/>
      <c r="G10" s="111"/>
    </row>
    <row r="11" spans="1:7" ht="22.5" x14ac:dyDescent="0.45">
      <c r="A11" s="112" t="s">
        <v>40</v>
      </c>
      <c r="B11" s="512"/>
      <c r="C11" s="512"/>
      <c r="D11" s="512"/>
      <c r="E11" s="512"/>
      <c r="F11" s="512"/>
      <c r="G11" s="111"/>
    </row>
    <row r="12" spans="1:7" ht="22.5" x14ac:dyDescent="0.45">
      <c r="A12" s="112" t="s">
        <v>200</v>
      </c>
      <c r="B12" s="518" t="e">
        <f>D730</f>
        <v>#DIV/0!</v>
      </c>
      <c r="C12" s="518"/>
      <c r="D12" s="518"/>
      <c r="E12" s="518"/>
      <c r="F12" s="518"/>
      <c r="G12" s="111"/>
    </row>
    <row r="13" spans="1:7" ht="22.5" x14ac:dyDescent="0.45">
      <c r="A13" s="110"/>
      <c r="B13" s="108"/>
      <c r="C13" s="108"/>
      <c r="D13" s="513"/>
      <c r="E13" s="513"/>
      <c r="F13" s="513"/>
      <c r="G13" s="513"/>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8" t="s">
        <v>28</v>
      </c>
      <c r="B17" s="449" t="s">
        <v>29</v>
      </c>
      <c r="C17" s="449"/>
      <c r="D17" s="449" t="s">
        <v>42</v>
      </c>
      <c r="E17" s="450" t="s">
        <v>266</v>
      </c>
      <c r="F17" s="450" t="s">
        <v>300</v>
      </c>
      <c r="G17" s="114"/>
    </row>
    <row r="18" spans="1:8" ht="16.5" customHeight="1" x14ac:dyDescent="0.4">
      <c r="A18" s="448"/>
      <c r="B18" s="118" t="s">
        <v>32</v>
      </c>
      <c r="C18" s="118" t="s">
        <v>31</v>
      </c>
      <c r="D18" s="449"/>
      <c r="E18" s="450"/>
      <c r="F18" s="450"/>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432</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4" t="s">
        <v>16</v>
      </c>
      <c r="B29" s="555"/>
      <c r="C29" s="555"/>
      <c r="D29" s="555"/>
      <c r="E29" s="555"/>
      <c r="F29" s="555"/>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433</v>
      </c>
      <c r="B34" s="122" t="s">
        <v>30</v>
      </c>
      <c r="C34" s="142" t="str">
        <f>IF(B34=0, -5, "0")</f>
        <v>0</v>
      </c>
      <c r="D34" s="140"/>
      <c r="E34" s="124"/>
      <c r="F34" s="123"/>
      <c r="G34" s="114"/>
    </row>
    <row r="35" spans="1:7" ht="45" x14ac:dyDescent="0.4">
      <c r="A35" s="141" t="s">
        <v>401</v>
      </c>
      <c r="B35" s="122" t="s">
        <v>30</v>
      </c>
      <c r="C35" s="142" t="str">
        <f>IF(B35=0, -5, "0")</f>
        <v>0</v>
      </c>
      <c r="D35" s="127"/>
      <c r="E35" s="124"/>
      <c r="F35" s="123"/>
      <c r="G35" s="129"/>
    </row>
    <row r="36" spans="1:7" ht="22.5" x14ac:dyDescent="0.4">
      <c r="A36" s="398" t="s">
        <v>397</v>
      </c>
      <c r="B36" s="122" t="s">
        <v>30</v>
      </c>
      <c r="C36" s="142" t="str">
        <f>IF(B36=0, -2, "0")</f>
        <v>0</v>
      </c>
      <c r="D36" s="145"/>
      <c r="E36" s="127"/>
      <c r="F36" s="123"/>
      <c r="G36" s="129"/>
    </row>
    <row r="37" spans="1:7" ht="21" x14ac:dyDescent="0.4">
      <c r="A37" s="121" t="s">
        <v>402</v>
      </c>
      <c r="B37" s="122" t="s">
        <v>30</v>
      </c>
      <c r="C37" s="122"/>
      <c r="D37" s="123"/>
      <c r="E37" s="124"/>
      <c r="F37" s="123"/>
      <c r="G37" s="114"/>
    </row>
    <row r="38" spans="1:7" ht="22.5" x14ac:dyDescent="0.4">
      <c r="A38" s="554" t="s">
        <v>311</v>
      </c>
      <c r="B38" s="555"/>
      <c r="C38" s="555"/>
      <c r="D38" s="555"/>
      <c r="E38" s="555"/>
      <c r="F38" s="555"/>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407</v>
      </c>
      <c r="B42" s="122" t="s">
        <v>30</v>
      </c>
      <c r="C42" s="122"/>
      <c r="D42" s="123"/>
      <c r="E42" s="124"/>
      <c r="F42" s="123"/>
      <c r="G42" s="114"/>
    </row>
    <row r="43" spans="1:7" ht="89.25" customHeight="1" x14ac:dyDescent="0.4">
      <c r="A43" s="138" t="s">
        <v>423</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36"/>
      <c r="B49" s="436"/>
      <c r="C49" s="436"/>
      <c r="D49" s="436"/>
      <c r="E49" s="436"/>
      <c r="F49" s="436"/>
      <c r="G49" s="436"/>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8" t="s">
        <v>28</v>
      </c>
      <c r="B52" s="449" t="s">
        <v>29</v>
      </c>
      <c r="C52" s="449"/>
      <c r="D52" s="449" t="s">
        <v>42</v>
      </c>
      <c r="E52" s="450" t="s">
        <v>266</v>
      </c>
      <c r="F52" s="450" t="s">
        <v>302</v>
      </c>
      <c r="G52" s="129"/>
    </row>
    <row r="53" spans="1:7" ht="21" x14ac:dyDescent="0.4">
      <c r="A53" s="448"/>
      <c r="B53" s="118" t="s">
        <v>32</v>
      </c>
      <c r="C53" s="118" t="s">
        <v>31</v>
      </c>
      <c r="D53" s="449"/>
      <c r="E53" s="450"/>
      <c r="F53" s="450"/>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4"/>
      <c r="B64" s="435"/>
      <c r="C64" s="435"/>
      <c r="D64" s="435"/>
      <c r="E64" s="435"/>
      <c r="F64" s="435"/>
      <c r="G64" s="435"/>
    </row>
    <row r="65" spans="1:7" ht="43.5" customHeight="1" x14ac:dyDescent="0.4">
      <c r="A65" s="523" t="s">
        <v>351</v>
      </c>
      <c r="B65" s="523"/>
      <c r="C65" s="523"/>
      <c r="D65" s="523"/>
      <c r="E65" s="523"/>
      <c r="F65" s="523"/>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ht="21" x14ac:dyDescent="0.4">
      <c r="A83" s="443"/>
      <c r="B83" s="443"/>
      <c r="C83" s="443"/>
      <c r="D83" s="443"/>
      <c r="E83" s="443"/>
      <c r="F83" s="443"/>
      <c r="G83" s="443"/>
    </row>
    <row r="84" spans="1:7" ht="45" customHeight="1" x14ac:dyDescent="0.45">
      <c r="A84" s="524" t="s">
        <v>352</v>
      </c>
      <c r="B84" s="524"/>
      <c r="C84" s="524"/>
      <c r="D84" s="524"/>
      <c r="E84" s="524"/>
      <c r="F84" s="524"/>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9"/>
      <c r="B103" s="437"/>
      <c r="C103" s="437"/>
      <c r="D103" s="437"/>
      <c r="E103" s="437"/>
      <c r="F103" s="444"/>
      <c r="G103" s="173"/>
    </row>
    <row r="104" spans="1:7" s="80" customFormat="1" ht="46.5" customHeight="1" x14ac:dyDescent="0.4">
      <c r="A104" s="523" t="s">
        <v>353</v>
      </c>
      <c r="B104" s="523"/>
      <c r="C104" s="523"/>
      <c r="D104" s="523"/>
      <c r="E104" s="523"/>
      <c r="F104" s="523"/>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5"/>
      <c r="B111" s="446"/>
      <c r="C111" s="446"/>
      <c r="D111" s="446"/>
      <c r="E111" s="446"/>
      <c r="F111" s="447"/>
      <c r="G111" s="129"/>
    </row>
    <row r="112" spans="1:7" s="80" customFormat="1" ht="39.75" customHeight="1" x14ac:dyDescent="0.4">
      <c r="A112" s="523" t="s">
        <v>391</v>
      </c>
      <c r="B112" s="523"/>
      <c r="C112" s="523"/>
      <c r="D112" s="523"/>
      <c r="E112" s="523"/>
      <c r="F112" s="523"/>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7"/>
      <c r="B120" s="437"/>
      <c r="C120" s="437"/>
      <c r="D120" s="437"/>
      <c r="E120" s="437"/>
      <c r="F120" s="437"/>
      <c r="G120" s="173"/>
    </row>
    <row r="121" spans="1:7" ht="22.5" x14ac:dyDescent="0.4">
      <c r="A121" s="523" t="s">
        <v>311</v>
      </c>
      <c r="B121" s="523"/>
      <c r="C121" s="523"/>
      <c r="D121" s="523"/>
      <c r="E121" s="523"/>
      <c r="F121" s="523"/>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38"/>
      <c r="B132" s="438"/>
      <c r="C132" s="438"/>
      <c r="D132" s="438"/>
      <c r="E132" s="438"/>
      <c r="F132" s="438"/>
      <c r="G132" s="114"/>
    </row>
    <row r="133" spans="1:16384" ht="22.5" customHeight="1" x14ac:dyDescent="0.4">
      <c r="A133" s="525" t="s">
        <v>425</v>
      </c>
      <c r="B133" s="525"/>
      <c r="C133" s="525"/>
      <c r="D133" s="525"/>
      <c r="E133" s="525"/>
      <c r="F133" s="525"/>
      <c r="G133" s="114"/>
    </row>
    <row r="134" spans="1:16384" ht="22.5" customHeight="1" x14ac:dyDescent="0.4">
      <c r="A134" s="526"/>
      <c r="B134" s="526"/>
      <c r="C134" s="526"/>
      <c r="D134" s="526"/>
      <c r="E134" s="526"/>
      <c r="F134" s="526"/>
      <c r="G134" s="114"/>
    </row>
    <row r="135" spans="1:16384" s="326" customFormat="1" ht="22.5" customHeight="1" x14ac:dyDescent="0.25">
      <c r="A135" s="448" t="s">
        <v>28</v>
      </c>
      <c r="B135" s="449" t="s">
        <v>29</v>
      </c>
      <c r="C135" s="449"/>
      <c r="D135" s="449" t="s">
        <v>42</v>
      </c>
      <c r="E135" s="450" t="s">
        <v>266</v>
      </c>
      <c r="F135" s="450" t="s">
        <v>302</v>
      </c>
    </row>
    <row r="136" spans="1:16384" s="326" customFormat="1" ht="22.5" customHeight="1" x14ac:dyDescent="0.25">
      <c r="A136" s="448"/>
      <c r="B136" s="118" t="s">
        <v>32</v>
      </c>
      <c r="C136" s="118" t="s">
        <v>31</v>
      </c>
      <c r="D136" s="449"/>
      <c r="E136" s="450"/>
      <c r="F136" s="450"/>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7" t="s">
        <v>462</v>
      </c>
      <c r="B139" s="527"/>
      <c r="C139" s="527"/>
      <c r="D139" s="527"/>
      <c r="E139" s="527"/>
      <c r="F139" s="527"/>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408</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6" t="s">
        <v>350</v>
      </c>
      <c r="B147" s="476"/>
      <c r="C147" s="476"/>
      <c r="D147" s="476"/>
      <c r="E147" s="476"/>
      <c r="F147" s="476"/>
      <c r="G147" s="114"/>
    </row>
    <row r="148" spans="1:7" ht="21" x14ac:dyDescent="0.4">
      <c r="A148" s="306" t="s">
        <v>334</v>
      </c>
      <c r="B148" s="318" t="s">
        <v>30</v>
      </c>
      <c r="C148" s="306"/>
      <c r="D148" s="306"/>
      <c r="E148" s="306"/>
      <c r="F148" s="322"/>
      <c r="G148" s="114"/>
    </row>
    <row r="149" spans="1:7" ht="21" x14ac:dyDescent="0.4">
      <c r="A149" s="125" t="s">
        <v>422</v>
      </c>
      <c r="B149" s="318" t="s">
        <v>30</v>
      </c>
      <c r="C149" s="125"/>
      <c r="D149" s="125"/>
      <c r="E149" s="125"/>
      <c r="F149" s="322"/>
      <c r="G149" s="114"/>
    </row>
    <row r="150" spans="1:7" ht="21" x14ac:dyDescent="0.4">
      <c r="A150" s="125" t="s">
        <v>409</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403</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39"/>
      <c r="B165" s="437"/>
      <c r="C165" s="437"/>
      <c r="D165" s="437"/>
      <c r="E165" s="437"/>
      <c r="F165" s="437"/>
      <c r="G165" s="114"/>
    </row>
    <row r="166" spans="1:7" ht="32.25" customHeight="1" x14ac:dyDescent="0.4">
      <c r="A166" s="527" t="s">
        <v>463</v>
      </c>
      <c r="B166" s="527"/>
      <c r="C166" s="527"/>
      <c r="D166" s="527"/>
      <c r="E166" s="527"/>
      <c r="F166" s="527"/>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398</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410</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411</v>
      </c>
      <c r="B175" s="122" t="s">
        <v>30</v>
      </c>
      <c r="C175" s="125"/>
      <c r="D175" s="125"/>
      <c r="E175" s="124"/>
      <c r="F175" s="322"/>
      <c r="G175" s="114"/>
    </row>
    <row r="176" spans="1:7" ht="21" x14ac:dyDescent="0.4">
      <c r="A176" s="440"/>
      <c r="B176" s="441"/>
      <c r="C176" s="441"/>
      <c r="D176" s="441"/>
      <c r="E176" s="441"/>
      <c r="F176" s="441"/>
      <c r="G176" s="114"/>
    </row>
    <row r="177" spans="1:7" ht="32.25" customHeight="1" x14ac:dyDescent="0.4">
      <c r="A177" s="527" t="s">
        <v>311</v>
      </c>
      <c r="B177" s="527"/>
      <c r="C177" s="527"/>
      <c r="D177" s="527"/>
      <c r="E177" s="527"/>
      <c r="F177" s="527"/>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393</v>
      </c>
      <c r="B182" s="122" t="s">
        <v>30</v>
      </c>
      <c r="C182" s="125"/>
      <c r="D182" s="125"/>
      <c r="E182" s="125"/>
      <c r="F182" s="322"/>
      <c r="G182" s="114"/>
    </row>
    <row r="183" spans="1:7" ht="21" x14ac:dyDescent="0.4">
      <c r="A183" s="125" t="s">
        <v>438</v>
      </c>
      <c r="B183" s="122" t="s">
        <v>30</v>
      </c>
      <c r="C183" s="125"/>
      <c r="D183" s="125"/>
      <c r="E183" s="125"/>
      <c r="F183" s="322"/>
      <c r="G183" s="114"/>
    </row>
    <row r="184" spans="1:7" ht="21" x14ac:dyDescent="0.4">
      <c r="A184" s="125" t="s">
        <v>407</v>
      </c>
      <c r="B184" s="122" t="s">
        <v>30</v>
      </c>
      <c r="C184" s="125"/>
      <c r="D184" s="125"/>
      <c r="E184" s="125"/>
      <c r="F184" s="322"/>
      <c r="G184" s="114"/>
    </row>
    <row r="185" spans="1:7" ht="80.25" customHeight="1" x14ac:dyDescent="0.4">
      <c r="A185" s="125" t="s">
        <v>423</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439</v>
      </c>
      <c r="B186" s="477"/>
      <c r="C186" s="478"/>
      <c r="D186" s="309">
        <f>SUM(B148:C164,B178:C185,B167:C175,B140:C145)</f>
        <v>0</v>
      </c>
      <c r="E186" s="108"/>
      <c r="F186" s="114"/>
      <c r="G186" s="114"/>
    </row>
    <row r="187" spans="1:7" ht="22.5" x14ac:dyDescent="0.4">
      <c r="A187" s="292" t="s">
        <v>440</v>
      </c>
      <c r="B187" s="278"/>
      <c r="C187" s="279"/>
      <c r="D187" s="280" t="e">
        <f>D186/(COUNT(B140:C145,B148:C164,B167:C175,B178:C185)*2)</f>
        <v>#DIV/0!</v>
      </c>
      <c r="E187" s="108"/>
      <c r="F187" s="114"/>
      <c r="G187" s="114"/>
    </row>
    <row r="188" spans="1:7" ht="21" x14ac:dyDescent="0.4">
      <c r="A188" s="442"/>
      <c r="B188" s="442"/>
      <c r="C188" s="442"/>
      <c r="D188" s="442"/>
      <c r="E188" s="442"/>
      <c r="F188" s="442"/>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8" t="s">
        <v>28</v>
      </c>
      <c r="B191" s="449" t="s">
        <v>29</v>
      </c>
      <c r="C191" s="449"/>
      <c r="D191" s="449" t="s">
        <v>42</v>
      </c>
      <c r="E191" s="450" t="s">
        <v>266</v>
      </c>
      <c r="F191" s="450" t="s">
        <v>302</v>
      </c>
      <c r="G191" s="114"/>
    </row>
    <row r="192" spans="1:7" ht="21" x14ac:dyDescent="0.4">
      <c r="A192" s="448"/>
      <c r="B192" s="118" t="s">
        <v>32</v>
      </c>
      <c r="C192" s="118" t="s">
        <v>31</v>
      </c>
      <c r="D192" s="449"/>
      <c r="E192" s="450"/>
      <c r="F192" s="450"/>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2" t="s">
        <v>34</v>
      </c>
      <c r="B203" s="463"/>
      <c r="C203" s="464"/>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6"/>
      <c r="B205" s="436"/>
      <c r="C205" s="436"/>
      <c r="D205" s="436"/>
      <c r="E205" s="436"/>
      <c r="F205" s="436"/>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441</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412</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413</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394</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403</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427</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2" t="s">
        <v>34</v>
      </c>
      <c r="B227" s="463"/>
      <c r="C227" s="464"/>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6"/>
      <c r="B229" s="436"/>
      <c r="C229" s="436"/>
      <c r="D229" s="436"/>
      <c r="E229" s="436"/>
      <c r="F229" s="436"/>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414</v>
      </c>
      <c r="B235" s="122" t="s">
        <v>30</v>
      </c>
      <c r="C235" s="143" t="str">
        <f>IF(B235=0, -10, IF(B235=1, -5, "0"))</f>
        <v>0</v>
      </c>
      <c r="D235" s="205"/>
      <c r="E235" s="128"/>
      <c r="F235" s="123"/>
      <c r="G235" s="129"/>
    </row>
    <row r="236" spans="1:7" s="80" customFormat="1" ht="20.25" customHeight="1" x14ac:dyDescent="0.45">
      <c r="A236" s="519" t="s">
        <v>311</v>
      </c>
      <c r="B236" s="520"/>
      <c r="C236" s="520"/>
      <c r="D236" s="521"/>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407</v>
      </c>
      <c r="B243" s="122" t="s">
        <v>30</v>
      </c>
      <c r="C243" s="206"/>
      <c r="D243" s="128"/>
      <c r="E243" s="128"/>
      <c r="F243" s="123"/>
      <c r="G243" s="129"/>
    </row>
    <row r="244" spans="1:7" ht="78.75" customHeight="1" x14ac:dyDescent="0.4">
      <c r="A244" s="125" t="s">
        <v>423</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62" t="s">
        <v>34</v>
      </c>
      <c r="B245" s="463"/>
      <c r="C245" s="464"/>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442</v>
      </c>
      <c r="B248" s="189"/>
      <c r="C248" s="190"/>
      <c r="D248" s="153">
        <f>SUM(D245,D203,D227)</f>
        <v>0</v>
      </c>
      <c r="E248" s="108"/>
      <c r="F248" s="114"/>
      <c r="G248" s="114"/>
    </row>
    <row r="249" spans="1:7" ht="22.5" x14ac:dyDescent="0.45">
      <c r="A249" s="377" t="s">
        <v>443</v>
      </c>
      <c r="B249" s="189"/>
      <c r="C249" s="190"/>
      <c r="D249" s="154" t="e">
        <f>D248/(COUNT(B231:C235,B195:C202,B207:C226,B237:C244)*2)</f>
        <v>#DIV/0!</v>
      </c>
      <c r="E249" s="108"/>
      <c r="F249" s="114"/>
      <c r="G249" s="114"/>
    </row>
    <row r="250" spans="1:7" ht="21" x14ac:dyDescent="0.4">
      <c r="A250" s="436"/>
      <c r="B250" s="436"/>
      <c r="C250" s="436"/>
      <c r="D250" s="436"/>
      <c r="E250" s="436"/>
      <c r="F250" s="436"/>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8" t="s">
        <v>28</v>
      </c>
      <c r="B253" s="449" t="s">
        <v>29</v>
      </c>
      <c r="C253" s="449"/>
      <c r="D253" s="449" t="s">
        <v>42</v>
      </c>
      <c r="E253" s="450" t="s">
        <v>266</v>
      </c>
      <c r="F253" s="450" t="s">
        <v>302</v>
      </c>
      <c r="G253" s="129"/>
    </row>
    <row r="254" spans="1:7" ht="21" x14ac:dyDescent="0.4">
      <c r="A254" s="448"/>
      <c r="B254" s="118" t="s">
        <v>32</v>
      </c>
      <c r="C254" s="118" t="s">
        <v>31</v>
      </c>
      <c r="D254" s="449"/>
      <c r="E254" s="450"/>
      <c r="F254" s="450"/>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387</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2" t="s">
        <v>34</v>
      </c>
      <c r="B265" s="463"/>
      <c r="C265" s="464"/>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392</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441</v>
      </c>
      <c r="B276" s="122" t="s">
        <v>30</v>
      </c>
      <c r="C276" s="143" t="str">
        <f>IF(B276=0, -10, "0")</f>
        <v>0</v>
      </c>
      <c r="D276" s="196"/>
      <c r="E276" s="128"/>
      <c r="F276" s="123"/>
      <c r="G276" s="129"/>
    </row>
    <row r="277" spans="1:7" ht="21" x14ac:dyDescent="0.4">
      <c r="A277" s="400" t="s">
        <v>395</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403</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427</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70"/>
      <c r="B290" s="470"/>
      <c r="C290" s="470"/>
      <c r="D290" s="470"/>
      <c r="E290" s="470"/>
      <c r="F290" s="470"/>
      <c r="G290" s="129"/>
    </row>
    <row r="291" spans="1:7" s="80" customFormat="1" ht="31.5" customHeight="1" x14ac:dyDescent="0.4">
      <c r="A291" s="522" t="s">
        <v>311</v>
      </c>
      <c r="B291" s="522"/>
      <c r="C291" s="522"/>
      <c r="D291" s="522"/>
      <c r="E291" s="522"/>
      <c r="F291" s="522"/>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407</v>
      </c>
      <c r="B298" s="122" t="s">
        <v>30</v>
      </c>
      <c r="C298" s="174"/>
      <c r="D298" s="128"/>
      <c r="E298" s="127"/>
      <c r="F298" s="123"/>
      <c r="G298" s="129"/>
    </row>
    <row r="299" spans="1:7" ht="86.25" customHeight="1" x14ac:dyDescent="0.4">
      <c r="A299" s="121" t="s">
        <v>423</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444</v>
      </c>
      <c r="B303" s="189"/>
      <c r="C303" s="190"/>
      <c r="D303" s="153">
        <f>SUM(D265,D300)</f>
        <v>0</v>
      </c>
      <c r="E303" s="108"/>
      <c r="F303" s="114"/>
      <c r="G303" s="114"/>
    </row>
    <row r="304" spans="1:7" ht="22.5" x14ac:dyDescent="0.45">
      <c r="A304" s="377" t="s">
        <v>445</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8" t="s">
        <v>28</v>
      </c>
      <c r="B308" s="449" t="s">
        <v>29</v>
      </c>
      <c r="C308" s="449"/>
      <c r="D308" s="449" t="s">
        <v>42</v>
      </c>
      <c r="E308" s="450" t="s">
        <v>266</v>
      </c>
      <c r="F308" s="450" t="s">
        <v>302</v>
      </c>
      <c r="G308" s="129"/>
    </row>
    <row r="309" spans="1:7" ht="21" x14ac:dyDescent="0.4">
      <c r="A309" s="448"/>
      <c r="B309" s="118" t="s">
        <v>32</v>
      </c>
      <c r="C309" s="118" t="s">
        <v>31</v>
      </c>
      <c r="D309" s="449"/>
      <c r="E309" s="450"/>
      <c r="F309" s="450"/>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441</v>
      </c>
      <c r="B328" s="122" t="s">
        <v>30</v>
      </c>
      <c r="C328" s="143" t="str">
        <f>IF(B328=0, -10, IF(B328=1, -5, "0"))</f>
        <v>0</v>
      </c>
      <c r="D328" s="196" t="s">
        <v>400</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415</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403</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427</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392</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397</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1"/>
      <c r="B357" s="461"/>
      <c r="C357" s="461"/>
      <c r="D357" s="461"/>
      <c r="E357" s="461"/>
      <c r="F357" s="461"/>
      <c r="G357" s="461"/>
    </row>
    <row r="358" spans="1:7" ht="32.25" customHeight="1" x14ac:dyDescent="0.4">
      <c r="A358" s="506" t="s">
        <v>311</v>
      </c>
      <c r="B358" s="506"/>
      <c r="C358" s="506"/>
      <c r="D358" s="506"/>
      <c r="E358" s="506"/>
      <c r="F358" s="506"/>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416</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446</v>
      </c>
      <c r="B370" s="189"/>
      <c r="C370" s="190"/>
      <c r="D370" s="153">
        <f>SUM(D367,D320,D344)</f>
        <v>0</v>
      </c>
      <c r="E370" s="108"/>
      <c r="F370" s="114"/>
      <c r="G370" s="114"/>
    </row>
    <row r="371" spans="1:7" ht="22.5" x14ac:dyDescent="0.45">
      <c r="A371" s="218" t="s">
        <v>447</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8" t="s">
        <v>28</v>
      </c>
      <c r="B375" s="449" t="s">
        <v>29</v>
      </c>
      <c r="C375" s="449"/>
      <c r="D375" s="449" t="s">
        <v>42</v>
      </c>
      <c r="E375" s="450" t="s">
        <v>266</v>
      </c>
      <c r="F375" s="450" t="s">
        <v>302</v>
      </c>
      <c r="G375" s="173"/>
    </row>
    <row r="376" spans="1:7" s="260" customFormat="1" ht="21" x14ac:dyDescent="0.4">
      <c r="A376" s="448"/>
      <c r="B376" s="118" t="s">
        <v>32</v>
      </c>
      <c r="C376" s="118" t="s">
        <v>31</v>
      </c>
      <c r="D376" s="449"/>
      <c r="E376" s="450"/>
      <c r="F376" s="450"/>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392</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417</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403</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427</v>
      </c>
      <c r="B414" s="122" t="s">
        <v>30</v>
      </c>
      <c r="C414" s="126"/>
      <c r="D414" s="201"/>
      <c r="E414" s="127"/>
      <c r="F414" s="123"/>
      <c r="G414" s="173"/>
    </row>
    <row r="415" spans="1:7" s="260" customFormat="1" ht="21" x14ac:dyDescent="0.4">
      <c r="A415" s="504"/>
      <c r="B415" s="443"/>
      <c r="C415" s="443"/>
      <c r="D415" s="443"/>
      <c r="E415" s="443"/>
      <c r="F415" s="443"/>
      <c r="G415" s="443"/>
    </row>
    <row r="416" spans="1:7" s="260" customFormat="1" ht="24.75" x14ac:dyDescent="0.4">
      <c r="A416" s="509" t="s">
        <v>320</v>
      </c>
      <c r="B416" s="509"/>
      <c r="C416" s="509"/>
      <c r="D416" s="509"/>
      <c r="E416" s="509"/>
      <c r="F416" s="509"/>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416</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448</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449</v>
      </c>
      <c r="B428" s="189"/>
      <c r="C428" s="190"/>
      <c r="D428" s="153">
        <f>SUM(D425,D390)</f>
        <v>0</v>
      </c>
      <c r="E428" s="225"/>
      <c r="F428" s="173"/>
      <c r="G428" s="173"/>
    </row>
    <row r="429" spans="1:7" s="260" customFormat="1" ht="22.5" x14ac:dyDescent="0.45">
      <c r="A429" s="377" t="s">
        <v>450</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451</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8" t="s">
        <v>28</v>
      </c>
      <c r="B433" s="449" t="s">
        <v>29</v>
      </c>
      <c r="C433" s="449"/>
      <c r="D433" s="449" t="s">
        <v>42</v>
      </c>
      <c r="E433" s="450" t="s">
        <v>266</v>
      </c>
      <c r="F433" s="450" t="s">
        <v>302</v>
      </c>
      <c r="G433" s="129"/>
    </row>
    <row r="434" spans="1:7" ht="21" x14ac:dyDescent="0.4">
      <c r="A434" s="448"/>
      <c r="B434" s="118" t="s">
        <v>32</v>
      </c>
      <c r="C434" s="118" t="s">
        <v>31</v>
      </c>
      <c r="D434" s="449"/>
      <c r="E434" s="450"/>
      <c r="F434" s="450"/>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418</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9" t="s">
        <v>311</v>
      </c>
      <c r="B464" s="509"/>
      <c r="C464" s="509"/>
      <c r="D464" s="509"/>
      <c r="E464" s="509"/>
      <c r="F464" s="509"/>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407</v>
      </c>
      <c r="B470" s="122" t="s">
        <v>30</v>
      </c>
      <c r="C470" s="126"/>
      <c r="D470" s="128"/>
      <c r="E470" s="127"/>
      <c r="F470" s="123"/>
      <c r="G470" s="129"/>
    </row>
    <row r="471" spans="1:7" ht="95.25" customHeight="1" x14ac:dyDescent="0.4">
      <c r="A471" s="233" t="s">
        <v>423</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452</v>
      </c>
      <c r="B475" s="189"/>
      <c r="C475" s="190"/>
      <c r="D475" s="153">
        <f>SUM(D472,D445)</f>
        <v>0</v>
      </c>
      <c r="E475" s="108"/>
      <c r="F475" s="114"/>
      <c r="G475" s="114"/>
    </row>
    <row r="476" spans="1:7" ht="22.5" x14ac:dyDescent="0.45">
      <c r="A476" s="377" t="s">
        <v>453</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10" t="s">
        <v>426</v>
      </c>
      <c r="B478" s="510"/>
      <c r="C478" s="510"/>
      <c r="D478" s="510"/>
      <c r="E478" s="510"/>
      <c r="F478" s="510"/>
      <c r="G478" s="114"/>
    </row>
    <row r="479" spans="1:7" ht="21" customHeight="1" x14ac:dyDescent="0.4">
      <c r="A479" s="234">
        <f>B11</f>
        <v>0</v>
      </c>
      <c r="F479" s="258"/>
      <c r="G479" s="114"/>
    </row>
    <row r="480" spans="1:7" ht="21" x14ac:dyDescent="0.4">
      <c r="A480" s="480" t="s">
        <v>28</v>
      </c>
      <c r="B480" s="481" t="s">
        <v>29</v>
      </c>
      <c r="C480" s="481"/>
      <c r="D480" s="481" t="s">
        <v>42</v>
      </c>
      <c r="E480" s="482" t="s">
        <v>266</v>
      </c>
      <c r="F480" s="482" t="s">
        <v>302</v>
      </c>
      <c r="G480" s="114"/>
    </row>
    <row r="481" spans="1:7" ht="21" x14ac:dyDescent="0.4">
      <c r="A481" s="480"/>
      <c r="B481" s="320" t="s">
        <v>32</v>
      </c>
      <c r="C481" s="320" t="s">
        <v>31</v>
      </c>
      <c r="D481" s="481"/>
      <c r="E481" s="482"/>
      <c r="F481" s="482"/>
      <c r="G481" s="114"/>
    </row>
    <row r="482" spans="1:7" s="260" customFormat="1" ht="22.5" x14ac:dyDescent="0.4">
      <c r="A482" s="367"/>
      <c r="B482" s="368"/>
      <c r="C482" s="368"/>
      <c r="D482" s="368"/>
      <c r="E482" s="354"/>
      <c r="F482" s="354"/>
      <c r="G482" s="173"/>
    </row>
    <row r="483" spans="1:7" s="260" customFormat="1" ht="24.75" x14ac:dyDescent="0.4">
      <c r="A483" s="471" t="s">
        <v>52</v>
      </c>
      <c r="B483" s="471"/>
      <c r="C483" s="471"/>
      <c r="D483" s="471"/>
      <c r="E483" s="471"/>
      <c r="F483" s="471"/>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8" t="s">
        <v>464</v>
      </c>
      <c r="B491" s="469"/>
      <c r="C491" s="469"/>
      <c r="D491" s="469"/>
      <c r="E491" s="469"/>
      <c r="F491" s="469"/>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396</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413</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418</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3" t="s">
        <v>23</v>
      </c>
      <c r="B505" s="484"/>
      <c r="C505" s="484"/>
      <c r="D505" s="484"/>
      <c r="E505" s="484"/>
      <c r="F505" s="485"/>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418</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3"/>
      <c r="B517" s="493"/>
      <c r="C517" s="493"/>
      <c r="D517" s="493"/>
      <c r="E517" s="493"/>
      <c r="F517" s="493"/>
      <c r="G517" s="493"/>
    </row>
    <row r="518" spans="1:7" ht="26.25" customHeight="1" x14ac:dyDescent="0.5">
      <c r="A518" s="369" t="s">
        <v>311</v>
      </c>
      <c r="B518" s="505"/>
      <c r="C518" s="505"/>
      <c r="D518" s="505"/>
      <c r="E518" s="505"/>
      <c r="F518" s="505"/>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407</v>
      </c>
      <c r="B524" s="122" t="s">
        <v>30</v>
      </c>
      <c r="C524" s="357"/>
      <c r="D524" s="314"/>
      <c r="E524" s="157"/>
      <c r="F524" s="123"/>
      <c r="G524" s="114"/>
    </row>
    <row r="525" spans="1:7" ht="92.25" customHeight="1" x14ac:dyDescent="0.4">
      <c r="A525" s="121" t="s">
        <v>423</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454</v>
      </c>
      <c r="B526" s="409"/>
      <c r="C526" s="410"/>
      <c r="D526" s="313">
        <f>SUM(B519:C525,B492:C503,B484:C489,B506:C516)</f>
        <v>0</v>
      </c>
      <c r="E526" s="108"/>
      <c r="F526" s="114"/>
      <c r="G526" s="129"/>
    </row>
    <row r="527" spans="1:7" ht="21" customHeight="1" x14ac:dyDescent="0.45">
      <c r="A527" s="377" t="s">
        <v>455</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11" t="s">
        <v>97</v>
      </c>
      <c r="B530" s="511"/>
      <c r="C530" s="511"/>
      <c r="D530" s="511"/>
      <c r="E530" s="511"/>
      <c r="F530" s="511"/>
      <c r="G530" s="114"/>
    </row>
    <row r="531" spans="1:7" ht="22.5" customHeight="1" x14ac:dyDescent="0.4">
      <c r="A531" s="234">
        <f>B11</f>
        <v>0</v>
      </c>
      <c r="B531" s="114"/>
      <c r="C531" s="135"/>
      <c r="D531" s="137"/>
      <c r="E531" s="137"/>
      <c r="F531" s="137"/>
      <c r="G531" s="114"/>
    </row>
    <row r="532" spans="1:7" ht="21" x14ac:dyDescent="0.4">
      <c r="A532" s="486" t="s">
        <v>28</v>
      </c>
      <c r="B532" s="488" t="s">
        <v>29</v>
      </c>
      <c r="C532" s="489"/>
      <c r="D532" s="449" t="s">
        <v>42</v>
      </c>
      <c r="E532" s="450" t="s">
        <v>266</v>
      </c>
      <c r="F532" s="450" t="s">
        <v>302</v>
      </c>
      <c r="G532" s="114"/>
    </row>
    <row r="533" spans="1:7" ht="21" x14ac:dyDescent="0.4">
      <c r="A533" s="487"/>
      <c r="B533" s="315" t="s">
        <v>32</v>
      </c>
      <c r="C533" s="316" t="s">
        <v>31</v>
      </c>
      <c r="D533" s="449"/>
      <c r="E533" s="450"/>
      <c r="F533" s="450"/>
      <c r="G533" s="114"/>
    </row>
    <row r="534" spans="1:7" s="80" customFormat="1" ht="22.5" x14ac:dyDescent="0.4">
      <c r="A534" s="365"/>
      <c r="B534" s="366"/>
      <c r="C534" s="366"/>
      <c r="D534" s="361"/>
      <c r="E534" s="362"/>
      <c r="F534" s="362"/>
      <c r="G534" s="129"/>
    </row>
    <row r="535" spans="1:7" ht="24.75" x14ac:dyDescent="0.4">
      <c r="A535" s="370" t="s">
        <v>17</v>
      </c>
      <c r="B535" s="317"/>
      <c r="C535" s="507"/>
      <c r="D535" s="507"/>
      <c r="E535" s="507"/>
      <c r="F535" s="508"/>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62" t="s">
        <v>34</v>
      </c>
      <c r="B542" s="463"/>
      <c r="C542" s="464"/>
      <c r="D542" s="407">
        <f>SUM(B536:C541)</f>
        <v>0</v>
      </c>
      <c r="E542" s="248"/>
      <c r="F542" s="248"/>
      <c r="G542" s="114"/>
    </row>
    <row r="543" spans="1:7" ht="21" customHeight="1" x14ac:dyDescent="0.4">
      <c r="A543" s="462" t="s">
        <v>33</v>
      </c>
      <c r="B543" s="463"/>
      <c r="C543" s="464"/>
      <c r="D543" s="388" t="e">
        <f>D542/(COUNT(B536:C541)*2)</f>
        <v>#DIV/0!</v>
      </c>
      <c r="E543" s="248"/>
      <c r="F543" s="248"/>
      <c r="G543" s="114"/>
    </row>
    <row r="544" spans="1:7" ht="21" x14ac:dyDescent="0.4">
      <c r="A544" s="436"/>
      <c r="B544" s="436"/>
      <c r="C544" s="436"/>
      <c r="D544" s="436"/>
      <c r="E544" s="436"/>
      <c r="F544" s="436"/>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427</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28"/>
      <c r="B556" s="461"/>
      <c r="C556" s="461"/>
      <c r="D556" s="461"/>
      <c r="E556" s="461"/>
      <c r="F556" s="461"/>
      <c r="G556" s="461"/>
    </row>
    <row r="557" spans="1:7" ht="35.25" customHeight="1" x14ac:dyDescent="0.4">
      <c r="A557" s="371" t="s">
        <v>311</v>
      </c>
      <c r="B557" s="337"/>
      <c r="C557" s="459"/>
      <c r="D557" s="459"/>
      <c r="E557" s="459"/>
      <c r="F557" s="460"/>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407</v>
      </c>
      <c r="B564" s="122" t="s">
        <v>30</v>
      </c>
      <c r="C564" s="174"/>
      <c r="D564" s="305"/>
      <c r="E564" s="124"/>
      <c r="F564" s="123"/>
      <c r="G564" s="114"/>
    </row>
    <row r="565" spans="1:7" ht="102" customHeight="1" x14ac:dyDescent="0.4">
      <c r="A565" s="125" t="s">
        <v>423</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54" t="s">
        <v>34</v>
      </c>
      <c r="B566" s="454"/>
      <c r="C566" s="455"/>
      <c r="D566" s="378">
        <f>SUM(B558:C565,B546:C555)</f>
        <v>0</v>
      </c>
      <c r="E566" s="108"/>
      <c r="F566" s="114"/>
      <c r="G566" s="114"/>
    </row>
    <row r="567" spans="1:7" ht="21" x14ac:dyDescent="0.4">
      <c r="A567" s="454" t="s">
        <v>33</v>
      </c>
      <c r="B567" s="454"/>
      <c r="C567" s="454"/>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456</v>
      </c>
      <c r="B569" s="189"/>
      <c r="C569" s="190"/>
      <c r="D569" s="153">
        <f>SUM(D566,D542)</f>
        <v>0</v>
      </c>
      <c r="E569" s="177"/>
      <c r="F569" s="129"/>
      <c r="G569" s="114"/>
    </row>
    <row r="570" spans="1:7" ht="21" customHeight="1" x14ac:dyDescent="0.45">
      <c r="A570" s="377" t="s">
        <v>457</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6"/>
      <c r="B572" s="436"/>
      <c r="C572" s="436"/>
      <c r="D572" s="436"/>
      <c r="E572" s="436"/>
      <c r="F572" s="436"/>
      <c r="G572" s="114"/>
    </row>
    <row r="573" spans="1:7" ht="22.5" x14ac:dyDescent="0.45">
      <c r="A573" s="467" t="s">
        <v>19</v>
      </c>
      <c r="B573" s="467"/>
      <c r="C573" s="467"/>
      <c r="D573" s="467"/>
      <c r="E573" s="467"/>
      <c r="F573" s="467"/>
      <c r="G573" s="114"/>
    </row>
    <row r="574" spans="1:7" ht="22.5" x14ac:dyDescent="0.4">
      <c r="A574" s="243">
        <f>B11</f>
        <v>0</v>
      </c>
      <c r="B574" s="114"/>
      <c r="C574" s="135"/>
      <c r="D574" s="356"/>
      <c r="E574" s="356"/>
      <c r="F574" s="356"/>
      <c r="G574" s="114"/>
    </row>
    <row r="575" spans="1:7" ht="21" x14ac:dyDescent="0.4">
      <c r="A575" s="480" t="s">
        <v>28</v>
      </c>
      <c r="B575" s="481" t="s">
        <v>29</v>
      </c>
      <c r="C575" s="481"/>
      <c r="D575" s="481" t="s">
        <v>42</v>
      </c>
      <c r="E575" s="482" t="s">
        <v>266</v>
      </c>
      <c r="F575" s="482" t="s">
        <v>302</v>
      </c>
      <c r="G575" s="114"/>
    </row>
    <row r="576" spans="1:7" ht="21" x14ac:dyDescent="0.4">
      <c r="A576" s="480"/>
      <c r="B576" s="320" t="s">
        <v>32</v>
      </c>
      <c r="C576" s="320" t="s">
        <v>31</v>
      </c>
      <c r="D576" s="481"/>
      <c r="E576" s="482"/>
      <c r="F576" s="482"/>
      <c r="G576" s="129"/>
    </row>
    <row r="577" spans="1:7" s="80" customFormat="1" ht="22.5" x14ac:dyDescent="0.4">
      <c r="A577" s="372"/>
      <c r="B577" s="373"/>
      <c r="C577" s="373"/>
      <c r="D577" s="373"/>
      <c r="E577" s="341"/>
      <c r="F577" s="374"/>
      <c r="G577" s="129"/>
    </row>
    <row r="578" spans="1:7" ht="24.75" x14ac:dyDescent="0.4">
      <c r="A578" s="494" t="s">
        <v>10</v>
      </c>
      <c r="B578" s="495"/>
      <c r="C578" s="495"/>
      <c r="D578" s="495"/>
      <c r="E578" s="495"/>
      <c r="F578" s="496"/>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397</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54" t="s">
        <v>34</v>
      </c>
      <c r="B588" s="454"/>
      <c r="C588" s="455"/>
      <c r="D588" s="378">
        <f>SUM(B579:C587)</f>
        <v>0</v>
      </c>
      <c r="E588" s="108"/>
      <c r="F588" s="114"/>
      <c r="G588" s="114"/>
    </row>
    <row r="589" spans="1:7" ht="21" x14ac:dyDescent="0.4">
      <c r="A589" s="454" t="s">
        <v>33</v>
      </c>
      <c r="B589" s="454"/>
      <c r="C589" s="454"/>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7" t="s">
        <v>23</v>
      </c>
      <c r="B591" s="498"/>
      <c r="C591" s="498"/>
      <c r="D591" s="498"/>
      <c r="E591" s="498"/>
      <c r="F591" s="499"/>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397</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407</v>
      </c>
      <c r="B604" s="122" t="s">
        <v>30</v>
      </c>
      <c r="C604" s="122"/>
      <c r="D604" s="305"/>
      <c r="E604" s="124"/>
      <c r="F604" s="123"/>
      <c r="G604" s="129"/>
    </row>
    <row r="605" spans="1:7" ht="83.25" customHeight="1" x14ac:dyDescent="0.4">
      <c r="A605" s="160" t="s">
        <v>448</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54" t="s">
        <v>34</v>
      </c>
      <c r="B606" s="454"/>
      <c r="C606" s="455"/>
      <c r="D606" s="378">
        <f>SUM(B592:C605)</f>
        <v>0</v>
      </c>
      <c r="E606" s="108"/>
      <c r="F606" s="114"/>
      <c r="G606" s="114"/>
    </row>
    <row r="607" spans="1:7" ht="21" x14ac:dyDescent="0.4">
      <c r="A607" s="454" t="s">
        <v>33</v>
      </c>
      <c r="B607" s="454"/>
      <c r="C607" s="454"/>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56" t="s">
        <v>170</v>
      </c>
      <c r="B610" s="457"/>
      <c r="C610" s="458"/>
      <c r="D610" s="154" t="e">
        <f>D609/(COUNT(B579:C587,B592:C605)*2)</f>
        <v>#DIV/0!</v>
      </c>
      <c r="E610" s="108"/>
      <c r="F610" s="114"/>
      <c r="G610" s="129"/>
    </row>
    <row r="611" spans="1:7" ht="21" x14ac:dyDescent="0.4">
      <c r="A611" s="155"/>
      <c r="B611" s="114"/>
      <c r="C611" s="135"/>
      <c r="G611" s="129"/>
    </row>
    <row r="612" spans="1:7" ht="19.5" customHeight="1" x14ac:dyDescent="0.45">
      <c r="A612" s="467" t="s">
        <v>8</v>
      </c>
      <c r="B612" s="467"/>
      <c r="C612" s="467"/>
      <c r="D612" s="467"/>
      <c r="E612" s="467"/>
      <c r="F612" s="467"/>
      <c r="G612" s="129"/>
    </row>
    <row r="613" spans="1:7" ht="22.5" x14ac:dyDescent="0.4">
      <c r="A613" s="156">
        <f>B11</f>
        <v>0</v>
      </c>
      <c r="B613" s="114"/>
      <c r="C613" s="135"/>
      <c r="D613" s="137"/>
      <c r="E613" s="137"/>
      <c r="F613" s="137"/>
      <c r="G613" s="114"/>
    </row>
    <row r="614" spans="1:7" ht="21" x14ac:dyDescent="0.4">
      <c r="A614" s="448" t="s">
        <v>28</v>
      </c>
      <c r="B614" s="449" t="s">
        <v>29</v>
      </c>
      <c r="C614" s="449"/>
      <c r="D614" s="449" t="s">
        <v>42</v>
      </c>
      <c r="E614" s="450" t="s">
        <v>266</v>
      </c>
      <c r="F614" s="450" t="s">
        <v>302</v>
      </c>
      <c r="G614" s="114"/>
    </row>
    <row r="615" spans="1:7" ht="18.75" customHeight="1" x14ac:dyDescent="0.4">
      <c r="A615" s="448"/>
      <c r="B615" s="118" t="s">
        <v>32</v>
      </c>
      <c r="C615" s="118" t="s">
        <v>31</v>
      </c>
      <c r="D615" s="449"/>
      <c r="E615" s="450"/>
      <c r="F615" s="450"/>
      <c r="G615" s="129"/>
    </row>
    <row r="616" spans="1:7" s="80" customFormat="1" ht="18.75" customHeight="1" x14ac:dyDescent="0.4">
      <c r="A616" s="360"/>
      <c r="B616" s="361"/>
      <c r="C616" s="361"/>
      <c r="D616" s="361"/>
      <c r="E616" s="362"/>
      <c r="F616" s="362"/>
      <c r="G616" s="129"/>
    </row>
    <row r="617" spans="1:7" ht="24.75" x14ac:dyDescent="0.4">
      <c r="A617" s="363" t="s">
        <v>90</v>
      </c>
      <c r="B617" s="137"/>
      <c r="C617" s="465"/>
      <c r="D617" s="465"/>
      <c r="E617" s="465"/>
      <c r="F617" s="466"/>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397</v>
      </c>
      <c r="B625" s="122" t="s">
        <v>30</v>
      </c>
      <c r="C625" s="142" t="str">
        <f>IF(B625=0, -2, "0")</f>
        <v>0</v>
      </c>
      <c r="D625" s="305"/>
      <c r="E625" s="124"/>
      <c r="F625" s="123"/>
      <c r="G625" s="129"/>
    </row>
    <row r="626" spans="1:7" ht="45" x14ac:dyDescent="0.4">
      <c r="A626" s="244" t="s">
        <v>458</v>
      </c>
      <c r="B626" s="122" t="s">
        <v>30</v>
      </c>
      <c r="C626" s="143" t="str">
        <f>IF(B626=0, -10, "0")</f>
        <v>0</v>
      </c>
      <c r="D626" s="123"/>
      <c r="E626" s="124"/>
      <c r="F626" s="123"/>
      <c r="G626" s="129"/>
    </row>
    <row r="627" spans="1:7" ht="21" x14ac:dyDescent="0.4">
      <c r="A627" s="454" t="s">
        <v>34</v>
      </c>
      <c r="B627" s="454"/>
      <c r="C627" s="454"/>
      <c r="D627" s="378">
        <f>SUM(B618:C626)</f>
        <v>0</v>
      </c>
      <c r="E627" s="491"/>
      <c r="F627" s="470"/>
      <c r="G627" s="129"/>
    </row>
    <row r="628" spans="1:7" ht="21" x14ac:dyDescent="0.4">
      <c r="A628" s="454" t="s">
        <v>33</v>
      </c>
      <c r="B628" s="454"/>
      <c r="C628" s="454"/>
      <c r="D628" s="388" t="e">
        <f>D627/(COUNT(B618:C626)*2)</f>
        <v>#DIV/0!</v>
      </c>
      <c r="E628" s="492"/>
      <c r="F628" s="493"/>
      <c r="G628" s="129"/>
    </row>
    <row r="629" spans="1:7" ht="21" x14ac:dyDescent="0.4">
      <c r="A629" s="325"/>
      <c r="B629" s="135"/>
      <c r="C629" s="490"/>
      <c r="D629" s="490"/>
      <c r="E629" s="490"/>
      <c r="F629" s="490"/>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420</v>
      </c>
      <c r="B636" s="122" t="s">
        <v>30</v>
      </c>
      <c r="C636" s="143"/>
      <c r="D636" s="265"/>
      <c r="E636" s="124"/>
      <c r="F636" s="123"/>
      <c r="G636" s="114"/>
    </row>
    <row r="637" spans="1:7" ht="22.5" customHeight="1" x14ac:dyDescent="0.4">
      <c r="A637" s="203" t="s">
        <v>419</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62" t="s">
        <v>34</v>
      </c>
      <c r="B639" s="463"/>
      <c r="C639" s="464"/>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5"/>
      <c r="D642" s="465"/>
      <c r="E642" s="465"/>
      <c r="F642" s="466"/>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420</v>
      </c>
      <c r="B647" s="122" t="s">
        <v>30</v>
      </c>
      <c r="C647" s="126"/>
      <c r="D647" s="265"/>
      <c r="E647" s="124"/>
      <c r="F647" s="123"/>
      <c r="G647" s="114"/>
    </row>
    <row r="648" spans="1:16382" ht="45" x14ac:dyDescent="0.4">
      <c r="A648" s="244" t="s">
        <v>458</v>
      </c>
      <c r="B648" s="122" t="s">
        <v>30</v>
      </c>
      <c r="C648" s="143" t="str">
        <f>IF(B648=0, -10, "0")</f>
        <v>0</v>
      </c>
      <c r="D648" s="265"/>
      <c r="E648" s="124"/>
      <c r="F648" s="123"/>
      <c r="G648" s="114"/>
    </row>
    <row r="649" spans="1:16382" ht="21" x14ac:dyDescent="0.4">
      <c r="A649" s="203" t="s">
        <v>419</v>
      </c>
      <c r="B649" s="122" t="s">
        <v>30</v>
      </c>
      <c r="C649" s="174"/>
      <c r="D649" s="265"/>
      <c r="E649" s="124"/>
      <c r="F649" s="123"/>
      <c r="G649" s="114"/>
    </row>
    <row r="650" spans="1:16382" ht="22.5" x14ac:dyDescent="0.4">
      <c r="A650" s="462" t="s">
        <v>34</v>
      </c>
      <c r="B650" s="463"/>
      <c r="C650" s="464"/>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9"/>
      <c r="B652" s="479"/>
      <c r="C652" s="479"/>
      <c r="D652" s="479"/>
      <c r="E652" s="479"/>
      <c r="F652" s="479"/>
      <c r="G652" s="479"/>
    </row>
    <row r="653" spans="1:16382" ht="24.75" x14ac:dyDescent="0.4">
      <c r="A653" s="363" t="s">
        <v>26</v>
      </c>
      <c r="B653" s="465"/>
      <c r="C653" s="465"/>
      <c r="D653" s="465"/>
      <c r="E653" s="465"/>
      <c r="F653" s="466"/>
      <c r="G653" s="108"/>
    </row>
    <row r="654" spans="1:16382" ht="21" x14ac:dyDescent="0.4">
      <c r="A654" s="160" t="s">
        <v>223</v>
      </c>
      <c r="B654" s="122" t="s">
        <v>30</v>
      </c>
      <c r="C654" s="122"/>
      <c r="D654" s="163"/>
      <c r="E654" s="124"/>
      <c r="F654" s="123"/>
      <c r="G654" s="108"/>
    </row>
    <row r="655" spans="1:16382" ht="21" x14ac:dyDescent="0.4">
      <c r="A655" s="203" t="s">
        <v>420</v>
      </c>
      <c r="B655" s="122" t="s">
        <v>30</v>
      </c>
      <c r="C655" s="174"/>
      <c r="D655" s="179"/>
      <c r="E655" s="127"/>
      <c r="F655" s="123"/>
      <c r="G655" s="108"/>
    </row>
    <row r="656" spans="1:16382" ht="21" x14ac:dyDescent="0.4">
      <c r="A656" s="203" t="s">
        <v>419</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500" t="s">
        <v>311</v>
      </c>
      <c r="B661" s="501"/>
      <c r="C661" s="501"/>
      <c r="D661" s="501"/>
      <c r="E661" s="501"/>
      <c r="F661" s="502"/>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407</v>
      </c>
      <c r="B667" s="122" t="s">
        <v>30</v>
      </c>
      <c r="C667" s="174"/>
      <c r="D667" s="331"/>
      <c r="E667" s="331"/>
      <c r="F667" s="128"/>
      <c r="G667" s="114"/>
    </row>
    <row r="668" spans="1:7" ht="88.5" customHeight="1" x14ac:dyDescent="0.4">
      <c r="A668" s="121" t="s">
        <v>423</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7" t="s">
        <v>356</v>
      </c>
      <c r="B676" s="467"/>
      <c r="C676" s="467"/>
      <c r="D676" s="467"/>
      <c r="E676" s="467"/>
      <c r="F676" s="467"/>
      <c r="G676" s="114"/>
    </row>
    <row r="677" spans="1:7" ht="21" x14ac:dyDescent="0.4">
      <c r="A677" s="243">
        <f>B11</f>
        <v>0</v>
      </c>
      <c r="B677" s="114"/>
      <c r="C677" s="135"/>
      <c r="D677" s="135"/>
      <c r="E677" s="328"/>
      <c r="F677" s="135"/>
      <c r="G677" s="114"/>
    </row>
    <row r="678" spans="1:7" ht="21.75" customHeight="1" x14ac:dyDescent="0.4">
      <c r="A678" s="448" t="s">
        <v>28</v>
      </c>
      <c r="B678" s="449" t="s">
        <v>29</v>
      </c>
      <c r="C678" s="449"/>
      <c r="D678" s="449" t="s">
        <v>42</v>
      </c>
      <c r="E678" s="450" t="s">
        <v>266</v>
      </c>
      <c r="F678" s="450" t="s">
        <v>302</v>
      </c>
      <c r="G678" s="129"/>
    </row>
    <row r="679" spans="1:7" ht="21" x14ac:dyDescent="0.4">
      <c r="A679" s="448"/>
      <c r="B679" s="118" t="s">
        <v>32</v>
      </c>
      <c r="C679" s="118" t="s">
        <v>31</v>
      </c>
      <c r="D679" s="449"/>
      <c r="E679" s="450"/>
      <c r="F679" s="450"/>
      <c r="G679" s="114"/>
    </row>
    <row r="680" spans="1:7" s="80" customFormat="1" ht="22.5" x14ac:dyDescent="0.4">
      <c r="A680" s="360"/>
      <c r="B680" s="361"/>
      <c r="C680" s="361"/>
      <c r="D680" s="361"/>
      <c r="E680" s="362"/>
      <c r="F680" s="362"/>
      <c r="G680" s="129"/>
    </row>
    <row r="681" spans="1:7" ht="21" x14ac:dyDescent="0.4">
      <c r="A681" s="121" t="s">
        <v>388</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389</v>
      </c>
      <c r="B689" s="122" t="s">
        <v>30</v>
      </c>
      <c r="C689" s="198"/>
      <c r="D689" s="281"/>
      <c r="E689" s="269"/>
      <c r="F689" s="123"/>
      <c r="G689" s="129"/>
    </row>
    <row r="690" spans="1:7" ht="21" x14ac:dyDescent="0.4">
      <c r="A690" s="125" t="s">
        <v>399</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385</v>
      </c>
      <c r="B694" s="122" t="s">
        <v>30</v>
      </c>
      <c r="C694" s="198"/>
      <c r="D694" s="257"/>
      <c r="E694" s="127"/>
      <c r="F694" s="123"/>
      <c r="G694" s="114"/>
    </row>
    <row r="695" spans="1:7" ht="63" x14ac:dyDescent="0.4">
      <c r="A695" s="125" t="s">
        <v>386</v>
      </c>
      <c r="B695" s="122" t="s">
        <v>30</v>
      </c>
      <c r="C695" s="166"/>
      <c r="D695" s="257"/>
      <c r="E695" s="127"/>
      <c r="F695" s="123"/>
      <c r="G695" s="114"/>
    </row>
    <row r="696" spans="1:7" ht="21" x14ac:dyDescent="0.4">
      <c r="A696" s="272" t="s">
        <v>390</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459</v>
      </c>
      <c r="B698" s="122" t="s">
        <v>30</v>
      </c>
      <c r="C698" s="174"/>
      <c r="D698" s="121"/>
      <c r="E698" s="124"/>
      <c r="F698" s="123"/>
      <c r="G698" s="114"/>
    </row>
    <row r="699" spans="1:7" ht="21" x14ac:dyDescent="0.4">
      <c r="A699" s="256" t="s">
        <v>421</v>
      </c>
      <c r="B699" s="122" t="s">
        <v>30</v>
      </c>
      <c r="C699" s="174"/>
      <c r="D699" s="305"/>
      <c r="E699" s="124"/>
      <c r="F699" s="123"/>
      <c r="G699" s="114"/>
    </row>
    <row r="700" spans="1:7" ht="89.25" customHeight="1" x14ac:dyDescent="0.4">
      <c r="A700" s="125" t="s">
        <v>423</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428</v>
      </c>
      <c r="B701" s="189"/>
      <c r="C701" s="190"/>
      <c r="D701" s="394">
        <f>SUM(B681:C700)</f>
        <v>0</v>
      </c>
      <c r="E701" s="108"/>
      <c r="F701" s="114"/>
      <c r="G701" s="129"/>
    </row>
    <row r="702" spans="1:7" ht="22.5" x14ac:dyDescent="0.45">
      <c r="A702" s="377" t="s">
        <v>429</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03" t="s">
        <v>460</v>
      </c>
      <c r="B704" s="503"/>
      <c r="C704" s="503"/>
      <c r="D704" s="503"/>
      <c r="E704" s="503"/>
      <c r="F704" s="503"/>
      <c r="G704" s="274"/>
    </row>
    <row r="705" spans="1:7" ht="21" customHeight="1" x14ac:dyDescent="0.4">
      <c r="A705" s="251">
        <f>B11</f>
        <v>0</v>
      </c>
      <c r="B705" s="114"/>
      <c r="C705" s="135"/>
      <c r="D705" s="273"/>
      <c r="E705" s="273"/>
      <c r="F705" s="273"/>
      <c r="G705" s="274"/>
    </row>
    <row r="706" spans="1:7" ht="21" x14ac:dyDescent="0.4">
      <c r="A706" s="474" t="s">
        <v>28</v>
      </c>
      <c r="B706" s="488" t="s">
        <v>29</v>
      </c>
      <c r="C706" s="488"/>
      <c r="D706" s="449" t="s">
        <v>42</v>
      </c>
      <c r="E706" s="450" t="s">
        <v>266</v>
      </c>
      <c r="F706" s="450" t="s">
        <v>302</v>
      </c>
      <c r="G706" s="274"/>
    </row>
    <row r="707" spans="1:7" ht="21" x14ac:dyDescent="0.4">
      <c r="A707" s="475"/>
      <c r="B707" s="383" t="s">
        <v>32</v>
      </c>
      <c r="C707" s="383" t="s">
        <v>31</v>
      </c>
      <c r="D707" s="449"/>
      <c r="E707" s="450"/>
      <c r="F707" s="450"/>
      <c r="G707" s="274"/>
    </row>
    <row r="708" spans="1:7" s="80" customFormat="1" ht="22.5" x14ac:dyDescent="0.4">
      <c r="A708" s="360"/>
      <c r="B708" s="361"/>
      <c r="C708" s="361"/>
      <c r="D708" s="361"/>
      <c r="E708" s="362"/>
      <c r="F708" s="362"/>
      <c r="G708" s="129"/>
    </row>
    <row r="709" spans="1:7" ht="24.75" x14ac:dyDescent="0.4">
      <c r="A709" s="451" t="s">
        <v>306</v>
      </c>
      <c r="B709" s="452"/>
      <c r="C709" s="452"/>
      <c r="D709" s="452"/>
      <c r="E709" s="452"/>
      <c r="F709" s="453"/>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72"/>
      <c r="C715" s="473"/>
      <c r="D715" s="247">
        <f>SUM(B710:C714)</f>
        <v>0</v>
      </c>
      <c r="E715" s="225"/>
      <c r="F715" s="173"/>
      <c r="G715" s="114"/>
    </row>
    <row r="716" spans="1:7" ht="21" x14ac:dyDescent="0.4">
      <c r="A716" s="130" t="s">
        <v>33</v>
      </c>
      <c r="B716" s="472"/>
      <c r="C716" s="473"/>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51" t="s">
        <v>307</v>
      </c>
      <c r="B718" s="452"/>
      <c r="C718" s="452"/>
      <c r="D718" s="452"/>
      <c r="E718" s="452"/>
      <c r="F718" s="453"/>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423</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430</v>
      </c>
      <c r="B725" s="189"/>
      <c r="C725" s="190"/>
      <c r="D725" s="313">
        <f>SUM(D722,D715)</f>
        <v>0</v>
      </c>
      <c r="E725" s="260"/>
      <c r="F725" s="330"/>
      <c r="G725" s="114"/>
    </row>
    <row r="726" spans="1:7" ht="22.5" x14ac:dyDescent="0.45">
      <c r="A726" s="377" t="s">
        <v>431</v>
      </c>
      <c r="B726" s="189"/>
      <c r="C726" s="190"/>
      <c r="D726" s="154" t="e">
        <f>D725/(COUNT(B719:C721,B710:C714)*2)</f>
        <v>#DIV/0!</v>
      </c>
      <c r="E726" s="108"/>
      <c r="F726" s="114"/>
    </row>
    <row r="727" spans="1:7" x14ac:dyDescent="0.3">
      <c r="A727" s="258"/>
    </row>
    <row r="728" spans="1:7" s="259" customFormat="1" ht="22.5" x14ac:dyDescent="0.45">
      <c r="A728" s="376" t="s">
        <v>423</v>
      </c>
      <c r="B728" s="264"/>
      <c r="C728" s="264"/>
      <c r="D728" s="413" t="e">
        <f>AVERAGE(D721,D700,D668,D605,D565,D525,D471,D424,D366,D299,D244,D185,D129,D43)</f>
        <v>#DIV/0!</v>
      </c>
      <c r="E728" s="101"/>
      <c r="F728" s="102"/>
      <c r="G728" s="93"/>
    </row>
    <row r="729" spans="1:7" ht="22.5" x14ac:dyDescent="0.3">
      <c r="A729" s="261" t="s">
        <v>424</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Kt8fKkXJj36iiB8C8/lqOkQ1qX7mWVXVQq+AZuuqlgh+W/9Yjr4RsID9fyBE/dpvRLWZQI/0Pk+GfJbw3oo6dA==" saltValue="cPjVamsrnDnLOvviF8nXWg=="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49"/>
      <c r="E1" s="549"/>
      <c r="F1" s="549"/>
      <c r="G1" s="549"/>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50" t="s">
        <v>46</v>
      </c>
      <c r="B6" s="550"/>
      <c r="C6" s="550"/>
      <c r="D6" s="550"/>
      <c r="E6" s="550"/>
      <c r="F6" s="550"/>
      <c r="G6" s="92"/>
    </row>
    <row r="7" spans="1:7" s="258" customFormat="1" ht="21.75" customHeight="1" x14ac:dyDescent="0.45">
      <c r="A7" s="551" t="str">
        <f>'Page de garde'!D18</f>
        <v>UHD Béni Khalled</v>
      </c>
      <c r="B7" s="551"/>
      <c r="C7" s="551"/>
      <c r="D7" s="551"/>
      <c r="E7" s="551"/>
      <c r="F7" s="551"/>
      <c r="G7" s="92"/>
    </row>
    <row r="8" spans="1:7" s="258" customFormat="1" ht="24" x14ac:dyDescent="0.45">
      <c r="A8" s="4" t="s">
        <v>39</v>
      </c>
      <c r="B8" s="552" t="str">
        <f>'A1 Exploitation'!B9:F9</f>
        <v>Mme Meriam CHOUCHENE</v>
      </c>
      <c r="C8" s="552"/>
      <c r="D8" s="552"/>
      <c r="E8" s="552"/>
      <c r="F8" s="552"/>
      <c r="G8" s="92"/>
    </row>
    <row r="9" spans="1:7" s="258" customFormat="1" ht="24" x14ac:dyDescent="0.45">
      <c r="A9" s="5" t="s">
        <v>41</v>
      </c>
      <c r="B9" s="553" t="str">
        <f>'A1 Exploitation'!B10:F10</f>
        <v>Directeur magasin &amp; chefs rayons</v>
      </c>
      <c r="C9" s="553"/>
      <c r="D9" s="553"/>
      <c r="E9" s="553"/>
      <c r="F9" s="553"/>
      <c r="G9" s="92"/>
    </row>
    <row r="10" spans="1:7" s="258" customFormat="1" ht="24" x14ac:dyDescent="0.45">
      <c r="A10" s="4" t="s">
        <v>40</v>
      </c>
      <c r="B10" s="548">
        <f>'A1 Exploitation'!B11:F11</f>
        <v>43518</v>
      </c>
      <c r="C10" s="548"/>
      <c r="D10" s="548"/>
      <c r="E10" s="548"/>
      <c r="F10" s="548"/>
      <c r="G10" s="92"/>
    </row>
    <row r="11" spans="1:7" s="258" customFormat="1" ht="24" x14ac:dyDescent="0.45">
      <c r="A11" s="4" t="s">
        <v>250</v>
      </c>
      <c r="B11" s="545" t="e">
        <f>D199</f>
        <v>#DIV/0!</v>
      </c>
      <c r="C11" s="545"/>
      <c r="D11" s="545"/>
      <c r="E11" s="545"/>
      <c r="F11" s="545"/>
      <c r="G11" s="92"/>
    </row>
    <row r="12" spans="1:7" s="258" customFormat="1" ht="22.5" x14ac:dyDescent="0.45">
      <c r="A12" s="1"/>
      <c r="D12" s="513"/>
      <c r="E12" s="513"/>
      <c r="F12" s="513"/>
      <c r="G12" s="513"/>
    </row>
    <row r="13" spans="1:7" s="258" customFormat="1" ht="11.25" customHeight="1" x14ac:dyDescent="0.3">
      <c r="A13" s="546" t="s">
        <v>28</v>
      </c>
      <c r="B13" s="547" t="s">
        <v>29</v>
      </c>
      <c r="C13" s="547"/>
      <c r="D13" s="547" t="s">
        <v>42</v>
      </c>
      <c r="E13" s="547" t="s">
        <v>160</v>
      </c>
      <c r="F13" s="547" t="s">
        <v>161</v>
      </c>
      <c r="G13" s="80"/>
    </row>
    <row r="14" spans="1:7" s="258" customFormat="1" ht="12.75" customHeight="1" x14ac:dyDescent="0.3">
      <c r="A14" s="546"/>
      <c r="B14" s="22" t="s">
        <v>32</v>
      </c>
      <c r="C14" s="22" t="s">
        <v>31</v>
      </c>
      <c r="D14" s="547"/>
      <c r="E14" s="547"/>
      <c r="F14" s="547"/>
      <c r="G14" s="94"/>
    </row>
    <row r="15" spans="1:7" x14ac:dyDescent="0.3">
      <c r="A15" s="536"/>
      <c r="B15" s="537"/>
      <c r="C15" s="537"/>
      <c r="D15" s="537"/>
      <c r="E15" s="537"/>
      <c r="F15" s="537"/>
    </row>
    <row r="16" spans="1:7" ht="19.5" x14ac:dyDescent="0.4">
      <c r="A16" s="540" t="s">
        <v>0</v>
      </c>
      <c r="B16" s="541"/>
      <c r="C16" s="541"/>
      <c r="D16" s="541"/>
      <c r="E16" s="541"/>
      <c r="F16" s="541"/>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461</v>
      </c>
      <c r="B21" s="265" t="s">
        <v>30</v>
      </c>
      <c r="C21" s="265"/>
      <c r="D21" s="65"/>
      <c r="E21" s="265"/>
      <c r="F21" s="265"/>
    </row>
    <row r="22" spans="1:7" x14ac:dyDescent="0.3">
      <c r="A22" s="542" t="s">
        <v>34</v>
      </c>
      <c r="B22" s="538"/>
      <c r="C22" s="539"/>
      <c r="D22" s="381">
        <f>SUM(B17:C21)</f>
        <v>0</v>
      </c>
    </row>
    <row r="23" spans="1:7" x14ac:dyDescent="0.3">
      <c r="A23" s="529" t="s">
        <v>251</v>
      </c>
      <c r="B23" s="530"/>
      <c r="C23" s="531"/>
      <c r="D23" s="21" t="e">
        <f>D22/(COUNT(B17:C21)*2)</f>
        <v>#DIV/0!</v>
      </c>
    </row>
    <row r="24" spans="1:7" s="10" customFormat="1" x14ac:dyDescent="0.3">
      <c r="A24" s="14"/>
      <c r="B24" s="15"/>
      <c r="C24" s="15"/>
      <c r="D24" s="16"/>
      <c r="G24" s="93"/>
    </row>
    <row r="25" spans="1:7" ht="19.5" x14ac:dyDescent="0.4">
      <c r="A25" s="534" t="s">
        <v>4</v>
      </c>
      <c r="B25" s="535"/>
      <c r="C25" s="535"/>
      <c r="D25" s="535"/>
      <c r="E25" s="535"/>
      <c r="F25" s="535"/>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9" t="s">
        <v>34</v>
      </c>
      <c r="B33" s="530"/>
      <c r="C33" s="531"/>
      <c r="D33" s="380">
        <f>SUM(B26:C32)</f>
        <v>0</v>
      </c>
    </row>
    <row r="34" spans="1:7" x14ac:dyDescent="0.3">
      <c r="A34" s="529" t="s">
        <v>251</v>
      </c>
      <c r="B34" s="530"/>
      <c r="C34" s="531"/>
      <c r="D34" s="21" t="e">
        <f>D33/(COUNT(B26:C32)*2)</f>
        <v>#DIV/0!</v>
      </c>
    </row>
    <row r="35" spans="1:7" s="10" customFormat="1" x14ac:dyDescent="0.3">
      <c r="A35" s="14"/>
      <c r="B35" s="15"/>
      <c r="C35" s="15"/>
      <c r="D35" s="16"/>
      <c r="G35" s="93"/>
    </row>
    <row r="36" spans="1:7" s="10" customFormat="1" ht="19.5" x14ac:dyDescent="0.4">
      <c r="A36" s="534" t="s">
        <v>180</v>
      </c>
      <c r="B36" s="535"/>
      <c r="C36" s="535"/>
      <c r="D36" s="535"/>
      <c r="E36" s="535"/>
      <c r="F36" s="535"/>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9" t="s">
        <v>34</v>
      </c>
      <c r="B42" s="530"/>
      <c r="C42" s="531"/>
      <c r="D42" s="380">
        <f>SUM(B37:C41)</f>
        <v>0</v>
      </c>
      <c r="E42" s="259"/>
      <c r="F42" s="259"/>
      <c r="G42" s="93"/>
    </row>
    <row r="43" spans="1:7" s="10" customFormat="1" x14ac:dyDescent="0.3">
      <c r="A43" s="529" t="s">
        <v>251</v>
      </c>
      <c r="B43" s="530"/>
      <c r="C43" s="531"/>
      <c r="D43" s="21" t="e">
        <f>D42/(COUNT(B37:C41)*2)</f>
        <v>#DIV/0!</v>
      </c>
      <c r="E43" s="259"/>
      <c r="F43" s="259"/>
      <c r="G43" s="93"/>
    </row>
    <row r="44" spans="1:7" s="10" customFormat="1" x14ac:dyDescent="0.3">
      <c r="A44" s="33"/>
      <c r="B44" s="34"/>
      <c r="C44" s="34"/>
      <c r="D44" s="35"/>
      <c r="G44" s="93"/>
    </row>
    <row r="45" spans="1:7" ht="19.5" x14ac:dyDescent="0.4">
      <c r="A45" s="543" t="s">
        <v>19</v>
      </c>
      <c r="B45" s="544"/>
      <c r="C45" s="544"/>
      <c r="D45" s="544"/>
      <c r="E45" s="544"/>
      <c r="F45" s="544"/>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9" t="s">
        <v>34</v>
      </c>
      <c r="B52" s="530"/>
      <c r="C52" s="531"/>
      <c r="D52" s="380">
        <f>SUM(B46:C51)</f>
        <v>0</v>
      </c>
    </row>
    <row r="53" spans="1:7" x14ac:dyDescent="0.3">
      <c r="A53" s="529" t="s">
        <v>251</v>
      </c>
      <c r="B53" s="530"/>
      <c r="C53" s="531"/>
      <c r="D53" s="21" t="e">
        <f>D52/(COUNT(B46:C51)*2)</f>
        <v>#DIV/0!</v>
      </c>
    </row>
    <row r="54" spans="1:7" s="10" customFormat="1" x14ac:dyDescent="0.3">
      <c r="A54" s="14"/>
      <c r="B54" s="15"/>
      <c r="C54" s="15"/>
      <c r="D54" s="16"/>
      <c r="G54" s="93"/>
    </row>
    <row r="55" spans="1:7" ht="19.5" x14ac:dyDescent="0.4">
      <c r="A55" s="534" t="s">
        <v>8</v>
      </c>
      <c r="B55" s="535"/>
      <c r="C55" s="535"/>
      <c r="D55" s="535"/>
      <c r="E55" s="535"/>
      <c r="F55" s="535"/>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9" t="s">
        <v>34</v>
      </c>
      <c r="B63" s="530"/>
      <c r="C63" s="531"/>
      <c r="D63" s="380">
        <f>SUM(B56:C62)</f>
        <v>0</v>
      </c>
    </row>
    <row r="64" spans="1:7" x14ac:dyDescent="0.3">
      <c r="A64" s="529" t="s">
        <v>251</v>
      </c>
      <c r="B64" s="530"/>
      <c r="C64" s="531"/>
      <c r="D64" s="21" t="e">
        <f>D63/(COUNT(B56:C62)*2)</f>
        <v>#DIV/0!</v>
      </c>
    </row>
    <row r="65" spans="1:7" s="10" customFormat="1" x14ac:dyDescent="0.3">
      <c r="A65" s="14"/>
      <c r="B65" s="15"/>
      <c r="C65" s="15"/>
      <c r="D65" s="16"/>
      <c r="G65" s="93"/>
    </row>
    <row r="66" spans="1:7" ht="19.5" x14ac:dyDescent="0.4">
      <c r="A66" s="534" t="s">
        <v>111</v>
      </c>
      <c r="B66" s="535"/>
      <c r="C66" s="535"/>
      <c r="D66" s="535"/>
      <c r="E66" s="535"/>
      <c r="F66" s="535"/>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9" t="s">
        <v>34</v>
      </c>
      <c r="B84" s="530"/>
      <c r="C84" s="531"/>
      <c r="D84" s="380">
        <f>SUM(B67:C83)</f>
        <v>0</v>
      </c>
    </row>
    <row r="85" spans="1:7" x14ac:dyDescent="0.3">
      <c r="A85" s="529" t="s">
        <v>251</v>
      </c>
      <c r="B85" s="530"/>
      <c r="C85" s="531"/>
      <c r="D85" s="21" t="e">
        <f>D84/(COUNT(B67:C83)*2)</f>
        <v>#DIV/0!</v>
      </c>
    </row>
    <row r="86" spans="1:7" s="10" customFormat="1" x14ac:dyDescent="0.3">
      <c r="A86" s="14"/>
      <c r="B86" s="15"/>
      <c r="C86" s="15"/>
      <c r="D86" s="16"/>
      <c r="G86" s="93"/>
    </row>
    <row r="87" spans="1:7" ht="19.5" x14ac:dyDescent="0.4">
      <c r="A87" s="534" t="s">
        <v>172</v>
      </c>
      <c r="B87" s="535"/>
      <c r="C87" s="535"/>
      <c r="D87" s="535"/>
      <c r="E87" s="535"/>
      <c r="F87" s="535"/>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9" t="s">
        <v>34</v>
      </c>
      <c r="B102" s="530"/>
      <c r="C102" s="531"/>
      <c r="D102" s="380">
        <f>SUM(B88:C101)</f>
        <v>0</v>
      </c>
    </row>
    <row r="103" spans="1:7" x14ac:dyDescent="0.3">
      <c r="A103" s="529" t="s">
        <v>251</v>
      </c>
      <c r="B103" s="530"/>
      <c r="C103" s="531"/>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4" t="s">
        <v>173</v>
      </c>
      <c r="B106" s="535"/>
      <c r="C106" s="535"/>
      <c r="D106" s="535"/>
      <c r="E106" s="535"/>
      <c r="F106" s="535"/>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9" t="s">
        <v>34</v>
      </c>
      <c r="B118" s="530"/>
      <c r="C118" s="531"/>
      <c r="D118" s="380">
        <f>SUM(B107:C117)</f>
        <v>0</v>
      </c>
      <c r="E118" s="259"/>
      <c r="F118" s="259"/>
      <c r="G118" s="93"/>
    </row>
    <row r="119" spans="1:7" s="10" customFormat="1" x14ac:dyDescent="0.3">
      <c r="A119" s="529" t="s">
        <v>251</v>
      </c>
      <c r="B119" s="530"/>
      <c r="C119" s="531"/>
      <c r="D119" s="21" t="e">
        <f>D118/(COUNT(B107:C117)*2)</f>
        <v>#DIV/0!</v>
      </c>
      <c r="E119" s="259"/>
      <c r="F119" s="259"/>
      <c r="G119" s="93"/>
    </row>
    <row r="120" spans="1:7" s="10" customFormat="1" x14ac:dyDescent="0.3">
      <c r="A120" s="14"/>
      <c r="B120" s="15"/>
      <c r="C120" s="15"/>
      <c r="D120" s="16"/>
      <c r="G120" s="93"/>
    </row>
    <row r="121" spans="1:7" ht="19.5" x14ac:dyDescent="0.4">
      <c r="A121" s="534" t="s">
        <v>156</v>
      </c>
      <c r="B121" s="535"/>
      <c r="C121" s="535"/>
      <c r="D121" s="535"/>
      <c r="E121" s="535"/>
      <c r="F121" s="535"/>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9" t="s">
        <v>34</v>
      </c>
      <c r="B133" s="530"/>
      <c r="C133" s="531"/>
      <c r="D133" s="380">
        <f>SUM(B122:C132)</f>
        <v>0</v>
      </c>
    </row>
    <row r="134" spans="1:7" x14ac:dyDescent="0.3">
      <c r="A134" s="529" t="s">
        <v>251</v>
      </c>
      <c r="B134" s="530"/>
      <c r="C134" s="531"/>
      <c r="D134" s="20" t="e">
        <f>D133/(COUNT(B122:C132)*2)</f>
        <v>#DIV/0!</v>
      </c>
    </row>
    <row r="135" spans="1:7" s="10" customFormat="1" x14ac:dyDescent="0.3">
      <c r="A135" s="14"/>
      <c r="B135" s="15"/>
      <c r="C135" s="15"/>
      <c r="D135" s="19"/>
      <c r="G135" s="93"/>
    </row>
    <row r="136" spans="1:7" ht="19.5" x14ac:dyDescent="0.4">
      <c r="A136" s="534" t="s">
        <v>61</v>
      </c>
      <c r="B136" s="535"/>
      <c r="C136" s="535"/>
      <c r="D136" s="535"/>
      <c r="E136" s="535"/>
      <c r="F136" s="535"/>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9" t="s">
        <v>34</v>
      </c>
      <c r="B149" s="530"/>
      <c r="C149" s="531"/>
      <c r="D149" s="380">
        <f>SUM(B137:C148)</f>
        <v>0</v>
      </c>
    </row>
    <row r="150" spans="1:7" x14ac:dyDescent="0.3">
      <c r="A150" s="529" t="s">
        <v>251</v>
      </c>
      <c r="B150" s="530"/>
      <c r="C150" s="531"/>
      <c r="D150" s="21" t="e">
        <f>D149/(COUNT(B137:C148)*2)</f>
        <v>#DIV/0!</v>
      </c>
    </row>
    <row r="151" spans="1:7" s="10" customFormat="1" x14ac:dyDescent="0.3">
      <c r="A151" s="14"/>
      <c r="B151" s="15"/>
      <c r="C151" s="15"/>
      <c r="D151" s="16"/>
      <c r="G151" s="93"/>
    </row>
    <row r="152" spans="1:7" ht="19.5" x14ac:dyDescent="0.4">
      <c r="A152" s="534" t="s">
        <v>178</v>
      </c>
      <c r="B152" s="535"/>
      <c r="C152" s="535"/>
      <c r="D152" s="535"/>
      <c r="E152" s="535"/>
      <c r="F152" s="535"/>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9" t="s">
        <v>34</v>
      </c>
      <c r="B161" s="538"/>
      <c r="C161" s="539"/>
      <c r="D161" s="381">
        <f>SUM(B153:C160)</f>
        <v>0</v>
      </c>
    </row>
    <row r="162" spans="1:7" x14ac:dyDescent="0.3">
      <c r="A162" s="529" t="s">
        <v>251</v>
      </c>
      <c r="B162" s="530"/>
      <c r="C162" s="531"/>
      <c r="D162" s="21" t="e">
        <f>D161/(COUNT(B153:C160)*2)</f>
        <v>#DIV/0!</v>
      </c>
    </row>
    <row r="163" spans="1:7" s="10" customFormat="1" x14ac:dyDescent="0.3">
      <c r="A163" s="14"/>
      <c r="B163" s="15"/>
      <c r="C163" s="17"/>
      <c r="D163" s="18"/>
      <c r="G163" s="93"/>
    </row>
    <row r="164" spans="1:7" ht="19.5" x14ac:dyDescent="0.4">
      <c r="A164" s="534" t="s">
        <v>64</v>
      </c>
      <c r="B164" s="535"/>
      <c r="C164" s="535"/>
      <c r="D164" s="535"/>
      <c r="E164" s="535"/>
      <c r="F164" s="535"/>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9" t="s">
        <v>34</v>
      </c>
      <c r="B169" s="530"/>
      <c r="C169" s="531"/>
      <c r="D169" s="380">
        <f>SUM(B165:C168)</f>
        <v>0</v>
      </c>
    </row>
    <row r="170" spans="1:7" x14ac:dyDescent="0.3">
      <c r="A170" s="529" t="s">
        <v>251</v>
      </c>
      <c r="B170" s="530"/>
      <c r="C170" s="531"/>
      <c r="D170" s="21" t="e">
        <f>D169/(COUNT(B165:C168)*2)</f>
        <v>#DIV/0!</v>
      </c>
    </row>
    <row r="171" spans="1:7" s="10" customFormat="1" x14ac:dyDescent="0.3">
      <c r="A171" s="14"/>
      <c r="B171" s="15"/>
      <c r="C171" s="15"/>
      <c r="D171" s="16"/>
      <c r="G171" s="93"/>
    </row>
    <row r="172" spans="1:7" ht="19.5" x14ac:dyDescent="0.4">
      <c r="A172" s="532" t="s">
        <v>15</v>
      </c>
      <c r="B172" s="533"/>
      <c r="C172" s="533"/>
      <c r="D172" s="533"/>
      <c r="E172" s="533"/>
      <c r="F172" s="533"/>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9" t="s">
        <v>34</v>
      </c>
      <c r="B177" s="530"/>
      <c r="C177" s="531"/>
      <c r="D177" s="380">
        <f>SUM(B173:C176)</f>
        <v>0</v>
      </c>
    </row>
    <row r="178" spans="1:7" x14ac:dyDescent="0.3">
      <c r="A178" s="529" t="s">
        <v>251</v>
      </c>
      <c r="B178" s="530"/>
      <c r="C178" s="531"/>
      <c r="D178" s="21" t="e">
        <f>D177/(COUNT(B173:C176)*2)</f>
        <v>#DIV/0!</v>
      </c>
    </row>
    <row r="179" spans="1:7" s="10" customFormat="1" x14ac:dyDescent="0.3">
      <c r="A179" s="14"/>
      <c r="B179" s="15"/>
      <c r="C179" s="15"/>
      <c r="D179" s="16"/>
      <c r="G179" s="93"/>
    </row>
    <row r="180" spans="1:7" ht="19.5" x14ac:dyDescent="0.4">
      <c r="A180" s="534" t="s">
        <v>65</v>
      </c>
      <c r="B180" s="535"/>
      <c r="C180" s="535"/>
      <c r="D180" s="535"/>
      <c r="E180" s="535"/>
      <c r="F180" s="535"/>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9" t="s">
        <v>34</v>
      </c>
      <c r="B186" s="530"/>
      <c r="C186" s="531"/>
      <c r="D186" s="380">
        <f>SUM(B181:C185)</f>
        <v>0</v>
      </c>
    </row>
    <row r="187" spans="1:7" x14ac:dyDescent="0.3">
      <c r="A187" s="529" t="s">
        <v>251</v>
      </c>
      <c r="B187" s="530"/>
      <c r="C187" s="531"/>
      <c r="D187" s="21" t="e">
        <f>D186/(COUNT(B181:C185)*2)</f>
        <v>#DIV/0!</v>
      </c>
    </row>
    <row r="188" spans="1:7" s="10" customFormat="1" x14ac:dyDescent="0.3">
      <c r="A188" s="14"/>
      <c r="B188" s="15"/>
      <c r="C188" s="15"/>
      <c r="D188" s="16"/>
      <c r="G188" s="93"/>
    </row>
    <row r="189" spans="1:7" ht="19.5" x14ac:dyDescent="0.4">
      <c r="A189" s="534" t="s">
        <v>177</v>
      </c>
      <c r="B189" s="535"/>
      <c r="C189" s="535"/>
      <c r="D189" s="535"/>
      <c r="E189" s="535"/>
      <c r="F189" s="535"/>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9" t="s">
        <v>34</v>
      </c>
      <c r="B194" s="530"/>
      <c r="C194" s="531"/>
      <c r="D194" s="40">
        <f>SUM(B190:C193)</f>
        <v>0</v>
      </c>
    </row>
    <row r="195" spans="1:6" x14ac:dyDescent="0.3">
      <c r="A195" s="529" t="s">
        <v>251</v>
      </c>
      <c r="B195" s="530"/>
      <c r="C195" s="531"/>
      <c r="D195" s="21" t="e">
        <f>D194/(COUNT(B190:C193)*2)</f>
        <v>#DIV/0!</v>
      </c>
    </row>
    <row r="197" spans="1:6" ht="18" x14ac:dyDescent="0.35">
      <c r="A197" s="43" t="s">
        <v>423</v>
      </c>
      <c r="B197" s="264"/>
      <c r="C197" s="264"/>
      <c r="D197" s="104" t="e">
        <f>E197/F197</f>
        <v>#DIV/0!</v>
      </c>
      <c r="E197" s="416">
        <f>COUNTIF('A3 Technique'!F17:F193,"ok")</f>
        <v>0</v>
      </c>
      <c r="F197" s="416">
        <f>COUNTA('A3 Technique'!F17:F193)</f>
        <v>0</v>
      </c>
    </row>
    <row r="198" spans="1:6" ht="22.5" x14ac:dyDescent="0.3">
      <c r="A198" s="261" t="s">
        <v>424</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931ars2dHZeyUO5vG0l/peK6XQEaRUoG8oNp5lsfuE/hVrB7s0xXUe33v1j+AD2XuArcrEqKMKdpVXsLthsA3g==" saltValue="SV6tMpzgPjSUo0Pu9ybwcA=="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Utilisateur Windows</cp:lastModifiedBy>
  <cp:lastPrinted>2019-04-03T10:28:06Z</cp:lastPrinted>
  <dcterms:created xsi:type="dcterms:W3CDTF">2015-10-03T07:44:26Z</dcterms:created>
  <dcterms:modified xsi:type="dcterms:W3CDTF">2019-06-01T21:03:47Z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