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Market/CM Beni Khalled/2018/03-Mars 2018/"/>
    </mc:Choice>
  </mc:AlternateContent>
  <bookViews>
    <workbookView xWindow="0" yWindow="0" windowWidth="20490" windowHeight="7455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9" i="41" l="1"/>
  <c r="D198" i="41"/>
  <c r="F197" i="41"/>
  <c r="E197" i="41"/>
  <c r="D197" i="41"/>
  <c r="D195" i="41"/>
  <c r="D194" i="41"/>
  <c r="C191" i="41"/>
  <c r="D187" i="41"/>
  <c r="D186" i="41"/>
  <c r="D178" i="41"/>
  <c r="D177" i="41"/>
  <c r="D170" i="41"/>
  <c r="D169" i="41"/>
  <c r="C165" i="41"/>
  <c r="D162" i="41"/>
  <c r="D161" i="41"/>
  <c r="C157" i="41"/>
  <c r="C156" i="41"/>
  <c r="C155" i="41"/>
  <c r="D150" i="41"/>
  <c r="D149" i="41"/>
  <c r="C145" i="41"/>
  <c r="C144" i="41"/>
  <c r="C138" i="41"/>
  <c r="D134" i="41"/>
  <c r="D133" i="41"/>
  <c r="C132" i="41"/>
  <c r="C130" i="41"/>
  <c r="C128" i="41"/>
  <c r="C127" i="41"/>
  <c r="D119" i="41"/>
  <c r="D118" i="41"/>
  <c r="C116" i="41"/>
  <c r="C115" i="41"/>
  <c r="C112" i="41"/>
  <c r="D103" i="41"/>
  <c r="D102" i="41"/>
  <c r="C100" i="41"/>
  <c r="C99" i="41"/>
  <c r="C94" i="41"/>
  <c r="C93" i="41"/>
  <c r="D85" i="41"/>
  <c r="D84" i="41"/>
  <c r="C82" i="41"/>
  <c r="C80" i="41"/>
  <c r="C77" i="41"/>
  <c r="C76" i="41"/>
  <c r="C75" i="41"/>
  <c r="D64" i="41"/>
  <c r="D63" i="41"/>
  <c r="C61" i="41"/>
  <c r="C60" i="41"/>
  <c r="C56" i="41"/>
  <c r="D53" i="41"/>
  <c r="D52" i="41"/>
  <c r="C51" i="41"/>
  <c r="D43" i="41"/>
  <c r="D42" i="41"/>
  <c r="C37" i="41"/>
  <c r="D34" i="41"/>
  <c r="D33" i="41"/>
  <c r="C26" i="41"/>
  <c r="D23" i="41"/>
  <c r="D22" i="41"/>
  <c r="B11" i="41"/>
  <c r="B10" i="41"/>
  <c r="B9" i="41"/>
  <c r="B8" i="41"/>
  <c r="D549" i="40"/>
  <c r="D548" i="40"/>
  <c r="D547" i="40"/>
  <c r="D545" i="40"/>
  <c r="D544" i="40"/>
  <c r="F543" i="40"/>
  <c r="E543" i="40"/>
  <c r="D543" i="40"/>
  <c r="B543" i="40"/>
  <c r="C542" i="40"/>
  <c r="A537" i="40"/>
  <c r="D534" i="40"/>
  <c r="D533" i="40"/>
  <c r="F532" i="40"/>
  <c r="E532" i="40"/>
  <c r="D532" i="40"/>
  <c r="B532" i="40"/>
  <c r="C530" i="40"/>
  <c r="C528" i="40"/>
  <c r="A517" i="40"/>
  <c r="D514" i="40"/>
  <c r="D513" i="40"/>
  <c r="F512" i="40"/>
  <c r="E512" i="40"/>
  <c r="D512" i="40"/>
  <c r="B512" i="40"/>
  <c r="A506" i="40"/>
  <c r="D503" i="40"/>
  <c r="D502" i="40"/>
  <c r="D500" i="40"/>
  <c r="D499" i="40"/>
  <c r="F498" i="40"/>
  <c r="E498" i="40"/>
  <c r="D498" i="40"/>
  <c r="B498" i="40"/>
  <c r="D494" i="40"/>
  <c r="D493" i="40"/>
  <c r="C490" i="40"/>
  <c r="A484" i="40"/>
  <c r="D481" i="40"/>
  <c r="D480" i="40"/>
  <c r="D478" i="40"/>
  <c r="D477" i="40"/>
  <c r="F476" i="40"/>
  <c r="E476" i="40"/>
  <c r="D476" i="40"/>
  <c r="B476" i="40"/>
  <c r="C469" i="40"/>
  <c r="C466" i="40"/>
  <c r="C465" i="40"/>
  <c r="C461" i="40"/>
  <c r="D458" i="40"/>
  <c r="D457" i="40"/>
  <c r="C455" i="40"/>
  <c r="A447" i="40"/>
  <c r="D444" i="40"/>
  <c r="D443" i="40"/>
  <c r="D441" i="40"/>
  <c r="D440" i="40"/>
  <c r="F439" i="40"/>
  <c r="E439" i="40"/>
  <c r="D439" i="40"/>
  <c r="B439" i="40"/>
  <c r="C438" i="40"/>
  <c r="C432" i="40"/>
  <c r="C431" i="40"/>
  <c r="D427" i="40"/>
  <c r="D426" i="40"/>
  <c r="C425" i="40"/>
  <c r="C422" i="40"/>
  <c r="D418" i="40"/>
  <c r="D417" i="40"/>
  <c r="C415" i="40"/>
  <c r="C411" i="40"/>
  <c r="D407" i="40"/>
  <c r="D406" i="40"/>
  <c r="C405" i="40"/>
  <c r="C402" i="40"/>
  <c r="A394" i="40"/>
  <c r="D391" i="40"/>
  <c r="D390" i="40"/>
  <c r="D388" i="40"/>
  <c r="D387" i="40"/>
  <c r="F386" i="40"/>
  <c r="E386" i="40"/>
  <c r="D386" i="40"/>
  <c r="B386" i="40"/>
  <c r="C381" i="40"/>
  <c r="C378" i="40"/>
  <c r="D374" i="40"/>
  <c r="D373" i="40"/>
  <c r="C371" i="40"/>
  <c r="C369" i="40"/>
  <c r="C368" i="40"/>
  <c r="A361" i="40"/>
  <c r="D358" i="40"/>
  <c r="D357" i="40"/>
  <c r="D355" i="40"/>
  <c r="D354" i="40"/>
  <c r="F353" i="40"/>
  <c r="E353" i="40"/>
  <c r="D353" i="40"/>
  <c r="B353" i="40"/>
  <c r="C348" i="40"/>
  <c r="C344" i="40"/>
  <c r="C342" i="40"/>
  <c r="C340" i="40"/>
  <c r="D334" i="40"/>
  <c r="D333" i="40"/>
  <c r="C331" i="40"/>
  <c r="A321" i="40"/>
  <c r="D318" i="40"/>
  <c r="D317" i="40"/>
  <c r="D315" i="40"/>
  <c r="D314" i="40"/>
  <c r="F313" i="40"/>
  <c r="E313" i="40"/>
  <c r="D313" i="40"/>
  <c r="B313" i="40"/>
  <c r="C304" i="40"/>
  <c r="C302" i="40"/>
  <c r="C297" i="40"/>
  <c r="C295" i="40"/>
  <c r="C294" i="40"/>
  <c r="C291" i="40"/>
  <c r="D286" i="40"/>
  <c r="D285" i="40"/>
  <c r="C282" i="40"/>
  <c r="C278" i="40"/>
  <c r="A269" i="40"/>
  <c r="D266" i="40"/>
  <c r="D265" i="40"/>
  <c r="D263" i="40"/>
  <c r="D262" i="40"/>
  <c r="F261" i="40"/>
  <c r="E261" i="40"/>
  <c r="D261" i="40"/>
  <c r="B261" i="40"/>
  <c r="C252" i="40"/>
  <c r="C251" i="40"/>
  <c r="C250" i="40"/>
  <c r="C249" i="40"/>
  <c r="D245" i="40"/>
  <c r="D244" i="40"/>
  <c r="C240" i="40"/>
  <c r="C238" i="40"/>
  <c r="C235" i="40"/>
  <c r="C230" i="40"/>
  <c r="C227" i="40"/>
  <c r="D223" i="40"/>
  <c r="D222" i="40"/>
  <c r="C220" i="40"/>
  <c r="C219" i="40"/>
  <c r="A208" i="40"/>
  <c r="D205" i="40"/>
  <c r="D204" i="40"/>
  <c r="D202" i="40"/>
  <c r="D201" i="40"/>
  <c r="F200" i="40"/>
  <c r="E200" i="40"/>
  <c r="D200" i="40"/>
  <c r="B200" i="40"/>
  <c r="C194" i="40"/>
  <c r="C190" i="40"/>
  <c r="C186" i="40"/>
  <c r="C184" i="40"/>
  <c r="C182" i="40"/>
  <c r="C181" i="40"/>
  <c r="D173" i="40"/>
  <c r="D172" i="40"/>
  <c r="C170" i="40"/>
  <c r="A161" i="40"/>
  <c r="D158" i="40"/>
  <c r="D157" i="40"/>
  <c r="D155" i="40"/>
  <c r="D154" i="40"/>
  <c r="F153" i="40"/>
  <c r="E153" i="40"/>
  <c r="D153" i="40"/>
  <c r="B153" i="40"/>
  <c r="C147" i="40"/>
  <c r="C145" i="40"/>
  <c r="C143" i="40"/>
  <c r="D140" i="40"/>
  <c r="D139" i="40"/>
  <c r="C138" i="40"/>
  <c r="C134" i="40"/>
  <c r="C132" i="40"/>
  <c r="C131" i="40"/>
  <c r="C129" i="40"/>
  <c r="C125" i="40"/>
  <c r="D118" i="40"/>
  <c r="D117" i="40"/>
  <c r="C115" i="40"/>
  <c r="A106" i="40"/>
  <c r="D103" i="40"/>
  <c r="D102" i="40"/>
  <c r="D101" i="40"/>
  <c r="D100" i="40"/>
  <c r="F99" i="40"/>
  <c r="E99" i="40"/>
  <c r="D99" i="40"/>
  <c r="B99" i="40"/>
  <c r="C91" i="40"/>
  <c r="C89" i="40"/>
  <c r="D85" i="40"/>
  <c r="D84" i="40"/>
  <c r="C82" i="40"/>
  <c r="C79" i="40"/>
  <c r="C74" i="40"/>
  <c r="C72" i="40"/>
  <c r="C69" i="40"/>
  <c r="C68" i="40"/>
  <c r="C65" i="40"/>
  <c r="D62" i="40"/>
  <c r="D61" i="40"/>
  <c r="C59" i="40"/>
  <c r="A49" i="40"/>
  <c r="D46" i="40"/>
  <c r="D45" i="40"/>
  <c r="D43" i="40"/>
  <c r="D42" i="40"/>
  <c r="F41" i="40"/>
  <c r="E41" i="40"/>
  <c r="D41" i="40"/>
  <c r="B41" i="40"/>
  <c r="C35" i="40"/>
  <c r="C34" i="40"/>
  <c r="C30" i="40"/>
  <c r="D26" i="40"/>
  <c r="D25" i="40"/>
  <c r="A16" i="40"/>
  <c r="B12" i="40"/>
  <c r="A8" i="40"/>
  <c r="A7" i="41" s="1"/>
  <c r="D199" i="39"/>
  <c r="D198" i="39"/>
  <c r="F197" i="39"/>
  <c r="E197" i="39"/>
  <c r="D197" i="39"/>
  <c r="D195" i="39"/>
  <c r="D194" i="39"/>
  <c r="C191" i="39"/>
  <c r="D187" i="39"/>
  <c r="D186" i="39"/>
  <c r="D178" i="39"/>
  <c r="D177" i="39"/>
  <c r="D170" i="39"/>
  <c r="D169" i="39"/>
  <c r="C165" i="39"/>
  <c r="D162" i="39"/>
  <c r="D161" i="39"/>
  <c r="C157" i="39"/>
  <c r="C156" i="39"/>
  <c r="C155" i="39"/>
  <c r="D150" i="39"/>
  <c r="D149" i="39"/>
  <c r="C145" i="39"/>
  <c r="C144" i="39"/>
  <c r="C138" i="39"/>
  <c r="D134" i="39"/>
  <c r="D133" i="39"/>
  <c r="C132" i="39"/>
  <c r="C130" i="39"/>
  <c r="C128" i="39"/>
  <c r="C127" i="39"/>
  <c r="D119" i="39"/>
  <c r="D118" i="39"/>
  <c r="C116" i="39"/>
  <c r="C115" i="39"/>
  <c r="C112" i="39"/>
  <c r="D103" i="39"/>
  <c r="D102" i="39"/>
  <c r="C100" i="39"/>
  <c r="C99" i="39"/>
  <c r="C94" i="39"/>
  <c r="C93" i="39"/>
  <c r="D85" i="39"/>
  <c r="D84" i="39"/>
  <c r="C82" i="39"/>
  <c r="C80" i="39"/>
  <c r="C77" i="39"/>
  <c r="C76" i="39"/>
  <c r="C75" i="39"/>
  <c r="D64" i="39"/>
  <c r="D63" i="39"/>
  <c r="C61" i="39"/>
  <c r="C60" i="39"/>
  <c r="C56" i="39"/>
  <c r="D53" i="39"/>
  <c r="D52" i="39"/>
  <c r="C51" i="39"/>
  <c r="D43" i="39"/>
  <c r="D42" i="39"/>
  <c r="C37" i="39"/>
  <c r="D34" i="39"/>
  <c r="D33" i="39"/>
  <c r="C26" i="39"/>
  <c r="D23" i="39"/>
  <c r="D22" i="39"/>
  <c r="B11" i="39"/>
  <c r="B10" i="39"/>
  <c r="B9" i="39"/>
  <c r="B8" i="39"/>
  <c r="D549" i="38"/>
  <c r="D548" i="38"/>
  <c r="D547" i="38"/>
  <c r="D545" i="38"/>
  <c r="D544" i="38"/>
  <c r="F543" i="38"/>
  <c r="E543" i="38"/>
  <c r="D543" i="38"/>
  <c r="B543" i="38"/>
  <c r="C542" i="38"/>
  <c r="A537" i="38"/>
  <c r="D534" i="38"/>
  <c r="D533" i="38"/>
  <c r="F532" i="38"/>
  <c r="E532" i="38"/>
  <c r="D532" i="38"/>
  <c r="B532" i="38"/>
  <c r="C530" i="38"/>
  <c r="C528" i="38"/>
  <c r="A517" i="38"/>
  <c r="D514" i="38"/>
  <c r="D513" i="38"/>
  <c r="F512" i="38"/>
  <c r="E512" i="38"/>
  <c r="D512" i="38"/>
  <c r="B512" i="38"/>
  <c r="A506" i="38"/>
  <c r="D503" i="38"/>
  <c r="D502" i="38"/>
  <c r="D500" i="38"/>
  <c r="D499" i="38"/>
  <c r="F498" i="38"/>
  <c r="E498" i="38"/>
  <c r="D498" i="38"/>
  <c r="B498" i="38"/>
  <c r="D494" i="38"/>
  <c r="D493" i="38"/>
  <c r="C490" i="38"/>
  <c r="A484" i="38"/>
  <c r="D481" i="38"/>
  <c r="D480" i="38"/>
  <c r="D478" i="38"/>
  <c r="D477" i="38"/>
  <c r="F476" i="38"/>
  <c r="E476" i="38"/>
  <c r="D476" i="38"/>
  <c r="B476" i="38"/>
  <c r="C469" i="38"/>
  <c r="C466" i="38"/>
  <c r="C465" i="38"/>
  <c r="C461" i="38"/>
  <c r="D458" i="38"/>
  <c r="D457" i="38"/>
  <c r="C455" i="38"/>
  <c r="A447" i="38"/>
  <c r="D444" i="38"/>
  <c r="D443" i="38"/>
  <c r="D441" i="38"/>
  <c r="D440" i="38"/>
  <c r="F439" i="38"/>
  <c r="E439" i="38"/>
  <c r="D439" i="38"/>
  <c r="B439" i="38"/>
  <c r="C438" i="38"/>
  <c r="C432" i="38"/>
  <c r="C431" i="38"/>
  <c r="D427" i="38"/>
  <c r="D426" i="38"/>
  <c r="C425" i="38"/>
  <c r="C422" i="38"/>
  <c r="D418" i="38"/>
  <c r="D417" i="38"/>
  <c r="C415" i="38"/>
  <c r="C411" i="38"/>
  <c r="D407" i="38"/>
  <c r="D406" i="38"/>
  <c r="C405" i="38"/>
  <c r="C402" i="38"/>
  <c r="A394" i="38"/>
  <c r="D391" i="38"/>
  <c r="D390" i="38"/>
  <c r="D388" i="38"/>
  <c r="D387" i="38"/>
  <c r="F386" i="38"/>
  <c r="E386" i="38"/>
  <c r="D386" i="38"/>
  <c r="B386" i="38"/>
  <c r="C381" i="38"/>
  <c r="C378" i="38"/>
  <c r="D374" i="38"/>
  <c r="D373" i="38"/>
  <c r="C371" i="38"/>
  <c r="C369" i="38"/>
  <c r="C368" i="38"/>
  <c r="A361" i="38"/>
  <c r="D358" i="38"/>
  <c r="D357" i="38"/>
  <c r="D355" i="38"/>
  <c r="D354" i="38"/>
  <c r="F353" i="38"/>
  <c r="E353" i="38"/>
  <c r="D353" i="38"/>
  <c r="B353" i="38"/>
  <c r="C348" i="38"/>
  <c r="C344" i="38"/>
  <c r="C342" i="38"/>
  <c r="C340" i="38"/>
  <c r="D334" i="38"/>
  <c r="D333" i="38"/>
  <c r="C331" i="38"/>
  <c r="A321" i="38"/>
  <c r="D318" i="38"/>
  <c r="D317" i="38"/>
  <c r="D315" i="38"/>
  <c r="D314" i="38"/>
  <c r="F313" i="38"/>
  <c r="E313" i="38"/>
  <c r="D313" i="38"/>
  <c r="B313" i="38"/>
  <c r="C304" i="38"/>
  <c r="C302" i="38"/>
  <c r="C297" i="38"/>
  <c r="C295" i="38"/>
  <c r="C294" i="38"/>
  <c r="C291" i="38"/>
  <c r="D286" i="38"/>
  <c r="D285" i="38"/>
  <c r="C282" i="38"/>
  <c r="C278" i="38"/>
  <c r="A269" i="38"/>
  <c r="D266" i="38"/>
  <c r="D265" i="38"/>
  <c r="D263" i="38"/>
  <c r="D262" i="38"/>
  <c r="F261" i="38"/>
  <c r="E261" i="38"/>
  <c r="D261" i="38"/>
  <c r="B261" i="38"/>
  <c r="C252" i="38"/>
  <c r="C251" i="38"/>
  <c r="C250" i="38"/>
  <c r="C249" i="38"/>
  <c r="D245" i="38"/>
  <c r="D244" i="38"/>
  <c r="C240" i="38"/>
  <c r="C238" i="38"/>
  <c r="C235" i="38"/>
  <c r="C230" i="38"/>
  <c r="C227" i="38"/>
  <c r="D223" i="38"/>
  <c r="D222" i="38"/>
  <c r="C220" i="38"/>
  <c r="C219" i="38"/>
  <c r="A208" i="38"/>
  <c r="D205" i="38"/>
  <c r="D204" i="38"/>
  <c r="D202" i="38"/>
  <c r="D201" i="38"/>
  <c r="F200" i="38"/>
  <c r="E200" i="38"/>
  <c r="D200" i="38"/>
  <c r="B200" i="38"/>
  <c r="C194" i="38"/>
  <c r="C190" i="38"/>
  <c r="C186" i="38"/>
  <c r="C184" i="38"/>
  <c r="C182" i="38"/>
  <c r="C181" i="38"/>
  <c r="D173" i="38"/>
  <c r="D172" i="38"/>
  <c r="C170" i="38"/>
  <c r="A161" i="38"/>
  <c r="D158" i="38"/>
  <c r="D157" i="38"/>
  <c r="D155" i="38"/>
  <c r="D154" i="38"/>
  <c r="F153" i="38"/>
  <c r="E153" i="38"/>
  <c r="D153" i="38"/>
  <c r="B153" i="38"/>
  <c r="C147" i="38"/>
  <c r="C145" i="38"/>
  <c r="C143" i="38"/>
  <c r="D140" i="38"/>
  <c r="D139" i="38"/>
  <c r="C138" i="38"/>
  <c r="C134" i="38"/>
  <c r="C132" i="38"/>
  <c r="C131" i="38"/>
  <c r="C129" i="38"/>
  <c r="C125" i="38"/>
  <c r="D118" i="38"/>
  <c r="D117" i="38"/>
  <c r="C115" i="38"/>
  <c r="A106" i="38"/>
  <c r="D103" i="38"/>
  <c r="D102" i="38"/>
  <c r="D101" i="38"/>
  <c r="D100" i="38"/>
  <c r="F99" i="38"/>
  <c r="E99" i="38"/>
  <c r="D99" i="38"/>
  <c r="B99" i="38"/>
  <c r="C91" i="38"/>
  <c r="C89" i="38"/>
  <c r="D85" i="38"/>
  <c r="D84" i="38"/>
  <c r="C82" i="38"/>
  <c r="C79" i="38"/>
  <c r="C74" i="38"/>
  <c r="C72" i="38"/>
  <c r="C69" i="38"/>
  <c r="C68" i="38"/>
  <c r="C65" i="38"/>
  <c r="D62" i="38"/>
  <c r="D61" i="38"/>
  <c r="C59" i="38"/>
  <c r="A49" i="38"/>
  <c r="D46" i="38"/>
  <c r="D45" i="38"/>
  <c r="D43" i="38"/>
  <c r="D42" i="38"/>
  <c r="F41" i="38"/>
  <c r="E41" i="38"/>
  <c r="D41" i="38"/>
  <c r="B41" i="38"/>
  <c r="C35" i="38"/>
  <c r="C34" i="38"/>
  <c r="C30" i="38"/>
  <c r="D26" i="38"/>
  <c r="D25" i="38"/>
  <c r="A16" i="38"/>
  <c r="B12" i="38"/>
  <c r="A8" i="38"/>
  <c r="A7" i="39" s="1"/>
  <c r="D199" i="32"/>
  <c r="D198" i="32"/>
  <c r="F197" i="32"/>
  <c r="E197" i="32"/>
  <c r="D197" i="32"/>
  <c r="D195" i="32"/>
  <c r="D194" i="32"/>
  <c r="C191" i="32"/>
  <c r="D187" i="32"/>
  <c r="D186" i="32"/>
  <c r="D178" i="32"/>
  <c r="D177" i="32"/>
  <c r="D170" i="32"/>
  <c r="D169" i="32"/>
  <c r="C165" i="32"/>
  <c r="D162" i="32"/>
  <c r="D161" i="32"/>
  <c r="C157" i="32"/>
  <c r="C156" i="32"/>
  <c r="C155" i="32"/>
  <c r="D150" i="32"/>
  <c r="D149" i="32"/>
  <c r="C145" i="32"/>
  <c r="C144" i="32"/>
  <c r="C138" i="32"/>
  <c r="D134" i="32"/>
  <c r="D133" i="32"/>
  <c r="C132" i="32"/>
  <c r="C130" i="32"/>
  <c r="C128" i="32"/>
  <c r="C127" i="32"/>
  <c r="D119" i="32"/>
  <c r="D118" i="32"/>
  <c r="C116" i="32"/>
  <c r="C115" i="32"/>
  <c r="C112" i="32"/>
  <c r="D103" i="32"/>
  <c r="D102" i="32"/>
  <c r="C100" i="32"/>
  <c r="C99" i="32"/>
  <c r="C94" i="32"/>
  <c r="C93" i="32"/>
  <c r="D85" i="32"/>
  <c r="D84" i="32"/>
  <c r="C82" i="32"/>
  <c r="C80" i="32"/>
  <c r="C77" i="32"/>
  <c r="C76" i="32"/>
  <c r="C75" i="32"/>
  <c r="D64" i="32"/>
  <c r="D63" i="32"/>
  <c r="C61" i="32"/>
  <c r="C60" i="32"/>
  <c r="C56" i="32"/>
  <c r="D53" i="32"/>
  <c r="D52" i="32"/>
  <c r="C51" i="32"/>
  <c r="D43" i="32"/>
  <c r="D42" i="32"/>
  <c r="C37" i="32"/>
  <c r="D34" i="32"/>
  <c r="D33" i="32"/>
  <c r="C26" i="32"/>
  <c r="D23" i="32"/>
  <c r="D22" i="32"/>
  <c r="B11" i="32"/>
  <c r="B10" i="32"/>
  <c r="B9" i="32"/>
  <c r="B8" i="32"/>
  <c r="A7" i="32"/>
  <c r="D549" i="31"/>
  <c r="D548" i="31"/>
  <c r="D547" i="31"/>
  <c r="D545" i="31"/>
  <c r="D544" i="31"/>
  <c r="F543" i="31"/>
  <c r="E543" i="31"/>
  <c r="D543" i="31"/>
  <c r="B543" i="31"/>
  <c r="C542" i="31"/>
  <c r="A537" i="31"/>
  <c r="D534" i="31"/>
  <c r="D533" i="31"/>
  <c r="F532" i="31"/>
  <c r="E532" i="31"/>
  <c r="D532" i="31"/>
  <c r="B532" i="31"/>
  <c r="C530" i="31"/>
  <c r="C528" i="31"/>
  <c r="A517" i="31"/>
  <c r="D514" i="31"/>
  <c r="D513" i="31"/>
  <c r="F512" i="31"/>
  <c r="E512" i="31"/>
  <c r="D512" i="31"/>
  <c r="B512" i="31"/>
  <c r="A506" i="31"/>
  <c r="D503" i="31"/>
  <c r="D502" i="31"/>
  <c r="D500" i="31"/>
  <c r="D499" i="31"/>
  <c r="F498" i="31"/>
  <c r="E498" i="31"/>
  <c r="D498" i="31"/>
  <c r="B498" i="31"/>
  <c r="D494" i="31"/>
  <c r="D493" i="31"/>
  <c r="C490" i="31"/>
  <c r="A484" i="31"/>
  <c r="D481" i="31"/>
  <c r="D480" i="31"/>
  <c r="D478" i="31"/>
  <c r="D477" i="31"/>
  <c r="F476" i="31"/>
  <c r="E476" i="31"/>
  <c r="D476" i="31"/>
  <c r="B476" i="31"/>
  <c r="C469" i="31"/>
  <c r="C466" i="31"/>
  <c r="C465" i="31"/>
  <c r="C461" i="31"/>
  <c r="D458" i="31"/>
  <c r="D457" i="31"/>
  <c r="C455" i="31"/>
  <c r="A447" i="31"/>
  <c r="D444" i="31"/>
  <c r="D443" i="31"/>
  <c r="D441" i="31"/>
  <c r="D440" i="31"/>
  <c r="F439" i="31"/>
  <c r="E439" i="31"/>
  <c r="D439" i="31"/>
  <c r="B439" i="31"/>
  <c r="C438" i="31"/>
  <c r="C432" i="31"/>
  <c r="C431" i="31"/>
  <c r="D427" i="31"/>
  <c r="D426" i="31"/>
  <c r="C425" i="31"/>
  <c r="C422" i="31"/>
  <c r="D418" i="31"/>
  <c r="D417" i="31"/>
  <c r="C415" i="31"/>
  <c r="C411" i="31"/>
  <c r="D407" i="31"/>
  <c r="D406" i="31"/>
  <c r="C405" i="31"/>
  <c r="C402" i="31"/>
  <c r="A394" i="31"/>
  <c r="D391" i="31"/>
  <c r="D390" i="31"/>
  <c r="D388" i="31"/>
  <c r="D387" i="31"/>
  <c r="F386" i="31"/>
  <c r="E386" i="31"/>
  <c r="D386" i="31"/>
  <c r="B386" i="31"/>
  <c r="C381" i="31"/>
  <c r="C378" i="31"/>
  <c r="D374" i="31"/>
  <c r="D373" i="31"/>
  <c r="C371" i="31"/>
  <c r="C369" i="31"/>
  <c r="C368" i="31"/>
  <c r="A361" i="31"/>
  <c r="D358" i="31"/>
  <c r="D357" i="31"/>
  <c r="D355" i="31"/>
  <c r="D354" i="31"/>
  <c r="F353" i="31"/>
  <c r="E353" i="31"/>
  <c r="D353" i="31"/>
  <c r="B353" i="31"/>
  <c r="C348" i="31"/>
  <c r="C344" i="31"/>
  <c r="C342" i="31"/>
  <c r="C340" i="31"/>
  <c r="D334" i="31"/>
  <c r="D333" i="31"/>
  <c r="C331" i="31"/>
  <c r="A321" i="31"/>
  <c r="D318" i="31"/>
  <c r="D317" i="31"/>
  <c r="D315" i="31"/>
  <c r="D314" i="31"/>
  <c r="F313" i="31"/>
  <c r="E313" i="31"/>
  <c r="D313" i="31"/>
  <c r="B313" i="31"/>
  <c r="C304" i="31"/>
  <c r="C302" i="31"/>
  <c r="C297" i="31"/>
  <c r="C295" i="31"/>
  <c r="C294" i="31"/>
  <c r="C291" i="31"/>
  <c r="D286" i="31"/>
  <c r="D285" i="31"/>
  <c r="C282" i="31"/>
  <c r="C278" i="31"/>
  <c r="A269" i="31"/>
  <c r="D266" i="31"/>
  <c r="D265" i="31"/>
  <c r="D263" i="31"/>
  <c r="D262" i="31"/>
  <c r="F261" i="31"/>
  <c r="E261" i="31"/>
  <c r="D261" i="31"/>
  <c r="B261" i="31"/>
  <c r="C252" i="31"/>
  <c r="C251" i="31"/>
  <c r="C250" i="31"/>
  <c r="C249" i="31"/>
  <c r="D245" i="31"/>
  <c r="D244" i="31"/>
  <c r="C240" i="31"/>
  <c r="C238" i="31"/>
  <c r="C235" i="31"/>
  <c r="C230" i="31"/>
  <c r="C227" i="31"/>
  <c r="D223" i="31"/>
  <c r="D222" i="31"/>
  <c r="C220" i="31"/>
  <c r="C219" i="31"/>
  <c r="A208" i="31"/>
  <c r="D205" i="31"/>
  <c r="D204" i="31"/>
  <c r="D202" i="31"/>
  <c r="D201" i="31"/>
  <c r="F200" i="31"/>
  <c r="E200" i="31"/>
  <c r="D200" i="31"/>
  <c r="B200" i="31"/>
  <c r="C194" i="31"/>
  <c r="C190" i="31"/>
  <c r="C186" i="31"/>
  <c r="C184" i="31"/>
  <c r="C182" i="31"/>
  <c r="C181" i="31"/>
  <c r="D173" i="31"/>
  <c r="D172" i="31"/>
  <c r="C170" i="31"/>
  <c r="A161" i="31"/>
  <c r="D158" i="31"/>
  <c r="D157" i="31"/>
  <c r="D155" i="31"/>
  <c r="D154" i="31"/>
  <c r="F153" i="31"/>
  <c r="E153" i="31"/>
  <c r="D153" i="31"/>
  <c r="B153" i="31"/>
  <c r="C147" i="31"/>
  <c r="C145" i="31"/>
  <c r="C143" i="31"/>
  <c r="D140" i="31"/>
  <c r="D139" i="31"/>
  <c r="C138" i="31"/>
  <c r="C134" i="31"/>
  <c r="C132" i="31"/>
  <c r="C131" i="31"/>
  <c r="C129" i="31"/>
  <c r="C125" i="31"/>
  <c r="D118" i="31"/>
  <c r="D117" i="31"/>
  <c r="C115" i="31"/>
  <c r="A106" i="31"/>
  <c r="D103" i="31"/>
  <c r="D102" i="31"/>
  <c r="D101" i="31"/>
  <c r="D100" i="31"/>
  <c r="F99" i="31"/>
  <c r="E99" i="31"/>
  <c r="D99" i="31"/>
  <c r="B99" i="31"/>
  <c r="C91" i="31"/>
  <c r="C89" i="31"/>
  <c r="D85" i="31"/>
  <c r="D84" i="31"/>
  <c r="C82" i="31"/>
  <c r="C79" i="31"/>
  <c r="C74" i="31"/>
  <c r="C72" i="31"/>
  <c r="C69" i="31"/>
  <c r="C68" i="31"/>
  <c r="C65" i="31"/>
  <c r="D62" i="31"/>
  <c r="D61" i="31"/>
  <c r="C59" i="31"/>
  <c r="A49" i="31"/>
  <c r="D46" i="31"/>
  <c r="D45" i="31"/>
  <c r="D43" i="31"/>
  <c r="D42" i="31"/>
  <c r="F41" i="31"/>
  <c r="E41" i="31"/>
  <c r="D41" i="31"/>
  <c r="B41" i="31"/>
  <c r="C35" i="31"/>
  <c r="C34" i="31"/>
  <c r="C30" i="31"/>
  <c r="D26" i="31"/>
  <c r="D25" i="31"/>
  <c r="A16" i="31"/>
  <c r="B12" i="31"/>
  <c r="A8" i="31"/>
  <c r="D199" i="25"/>
  <c r="D198" i="25"/>
  <c r="F197" i="25"/>
  <c r="E197" i="25"/>
  <c r="D197" i="25"/>
  <c r="D195" i="25"/>
  <c r="D194" i="25"/>
  <c r="C191" i="25"/>
  <c r="D187" i="25"/>
  <c r="D186" i="25"/>
  <c r="D178" i="25"/>
  <c r="D177" i="25"/>
  <c r="D170" i="25"/>
  <c r="D169" i="25"/>
  <c r="C165" i="25"/>
  <c r="D162" i="25"/>
  <c r="D161" i="25"/>
  <c r="C157" i="25"/>
  <c r="C156" i="25"/>
  <c r="C155" i="25"/>
  <c r="D150" i="25"/>
  <c r="D149" i="25"/>
  <c r="C145" i="25"/>
  <c r="C144" i="25"/>
  <c r="C138" i="25"/>
  <c r="D134" i="25"/>
  <c r="D133" i="25"/>
  <c r="C132" i="25"/>
  <c r="C130" i="25"/>
  <c r="C128" i="25"/>
  <c r="C127" i="25"/>
  <c r="D119" i="25"/>
  <c r="D118" i="25"/>
  <c r="C116" i="25"/>
  <c r="C115" i="25"/>
  <c r="C112" i="25"/>
  <c r="D103" i="25"/>
  <c r="D102" i="25"/>
  <c r="C100" i="25"/>
  <c r="C99" i="25"/>
  <c r="C94" i="25"/>
  <c r="C93" i="25"/>
  <c r="D85" i="25"/>
  <c r="D84" i="25"/>
  <c r="C82" i="25"/>
  <c r="C80" i="25"/>
  <c r="C77" i="25"/>
  <c r="C76" i="25"/>
  <c r="C75" i="25"/>
  <c r="D64" i="25"/>
  <c r="D63" i="25"/>
  <c r="C61" i="25"/>
  <c r="C60" i="25"/>
  <c r="C56" i="25"/>
  <c r="D53" i="25"/>
  <c r="D52" i="25"/>
  <c r="C51" i="25"/>
  <c r="D43" i="25"/>
  <c r="D42" i="25"/>
  <c r="C37" i="25"/>
  <c r="D34" i="25"/>
  <c r="D33" i="25"/>
  <c r="C26" i="25"/>
  <c r="D23" i="25"/>
  <c r="D22" i="25"/>
  <c r="B11" i="25"/>
  <c r="B10" i="25"/>
  <c r="B9" i="25"/>
  <c r="B8" i="25"/>
  <c r="D549" i="33"/>
  <c r="D548" i="33"/>
  <c r="D547" i="33"/>
  <c r="D545" i="33"/>
  <c r="D544" i="33"/>
  <c r="F543" i="33"/>
  <c r="E543" i="33"/>
  <c r="D543" i="33"/>
  <c r="B543" i="33"/>
  <c r="C542" i="33"/>
  <c r="A537" i="33"/>
  <c r="D534" i="33"/>
  <c r="D533" i="33"/>
  <c r="F532" i="33"/>
  <c r="E532" i="33"/>
  <c r="D532" i="33"/>
  <c r="B532" i="33"/>
  <c r="C530" i="33"/>
  <c r="C528" i="33"/>
  <c r="A517" i="33"/>
  <c r="D514" i="33"/>
  <c r="D513" i="33"/>
  <c r="F512" i="33"/>
  <c r="E512" i="33"/>
  <c r="D512" i="33"/>
  <c r="B512" i="33"/>
  <c r="A506" i="33"/>
  <c r="D503" i="33"/>
  <c r="D502" i="33"/>
  <c r="D500" i="33"/>
  <c r="D499" i="33"/>
  <c r="F498" i="33"/>
  <c r="E498" i="33"/>
  <c r="D498" i="33"/>
  <c r="B498" i="33"/>
  <c r="D494" i="33"/>
  <c r="D493" i="33"/>
  <c r="C490" i="33"/>
  <c r="A484" i="33"/>
  <c r="D481" i="33"/>
  <c r="D480" i="33"/>
  <c r="D478" i="33"/>
  <c r="D477" i="33"/>
  <c r="F476" i="33"/>
  <c r="E476" i="33"/>
  <c r="D476" i="33"/>
  <c r="B476" i="33"/>
  <c r="C469" i="33"/>
  <c r="C466" i="33"/>
  <c r="C465" i="33"/>
  <c r="C461" i="33"/>
  <c r="D458" i="33"/>
  <c r="D457" i="33"/>
  <c r="C455" i="33"/>
  <c r="A447" i="33"/>
  <c r="D444" i="33"/>
  <c r="D443" i="33"/>
  <c r="D441" i="33"/>
  <c r="D440" i="33"/>
  <c r="F439" i="33"/>
  <c r="E439" i="33"/>
  <c r="D439" i="33"/>
  <c r="B439" i="33"/>
  <c r="C438" i="33"/>
  <c r="C432" i="33"/>
  <c r="C431" i="33"/>
  <c r="D427" i="33"/>
  <c r="D426" i="33"/>
  <c r="C425" i="33"/>
  <c r="C422" i="33"/>
  <c r="D418" i="33"/>
  <c r="D417" i="33"/>
  <c r="C415" i="33"/>
  <c r="C411" i="33"/>
  <c r="D407" i="33"/>
  <c r="D406" i="33"/>
  <c r="C405" i="33"/>
  <c r="C402" i="33"/>
  <c r="A394" i="33"/>
  <c r="D391" i="33"/>
  <c r="D390" i="33"/>
  <c r="D388" i="33"/>
  <c r="D387" i="33"/>
  <c r="F386" i="33"/>
  <c r="E386" i="33"/>
  <c r="D386" i="33"/>
  <c r="B386" i="33"/>
  <c r="C381" i="33"/>
  <c r="C378" i="33"/>
  <c r="D374" i="33"/>
  <c r="D373" i="33"/>
  <c r="C371" i="33"/>
  <c r="C369" i="33"/>
  <c r="C368" i="33"/>
  <c r="A361" i="33"/>
  <c r="D358" i="33"/>
  <c r="D357" i="33"/>
  <c r="D355" i="33"/>
  <c r="D354" i="33"/>
  <c r="F353" i="33"/>
  <c r="E353" i="33"/>
  <c r="D353" i="33"/>
  <c r="B353" i="33"/>
  <c r="C348" i="33"/>
  <c r="C344" i="33"/>
  <c r="C342" i="33"/>
  <c r="C340" i="33"/>
  <c r="D334" i="33"/>
  <c r="D333" i="33"/>
  <c r="C331" i="33"/>
  <c r="A321" i="33"/>
  <c r="D318" i="33"/>
  <c r="D317" i="33"/>
  <c r="D315" i="33"/>
  <c r="D314" i="33"/>
  <c r="F313" i="33"/>
  <c r="E313" i="33"/>
  <c r="D313" i="33"/>
  <c r="B313" i="33"/>
  <c r="C304" i="33"/>
  <c r="C302" i="33"/>
  <c r="C297" i="33"/>
  <c r="C295" i="33"/>
  <c r="C294" i="33"/>
  <c r="C291" i="33"/>
  <c r="D286" i="33"/>
  <c r="D285" i="33"/>
  <c r="C282" i="33"/>
  <c r="C278" i="33"/>
  <c r="A269" i="33"/>
  <c r="D266" i="33"/>
  <c r="D265" i="33"/>
  <c r="D263" i="33"/>
  <c r="D262" i="33"/>
  <c r="F261" i="33"/>
  <c r="E261" i="33"/>
  <c r="D261" i="33"/>
  <c r="B261" i="33"/>
  <c r="C252" i="33"/>
  <c r="C251" i="33"/>
  <c r="C250" i="33"/>
  <c r="C249" i="33"/>
  <c r="D245" i="33"/>
  <c r="D244" i="33"/>
  <c r="C240" i="33"/>
  <c r="C238" i="33"/>
  <c r="C235" i="33"/>
  <c r="C230" i="33"/>
  <c r="C227" i="33"/>
  <c r="D223" i="33"/>
  <c r="D222" i="33"/>
  <c r="C220" i="33"/>
  <c r="C219" i="33"/>
  <c r="A208" i="33"/>
  <c r="D205" i="33"/>
  <c r="D204" i="33"/>
  <c r="D202" i="33"/>
  <c r="D201" i="33"/>
  <c r="F200" i="33"/>
  <c r="E200" i="33"/>
  <c r="D200" i="33"/>
  <c r="B200" i="33"/>
  <c r="C194" i="33"/>
  <c r="C190" i="33"/>
  <c r="C186" i="33"/>
  <c r="C184" i="33"/>
  <c r="C182" i="33"/>
  <c r="C181" i="33"/>
  <c r="D173" i="33"/>
  <c r="D172" i="33"/>
  <c r="C170" i="33"/>
  <c r="A161" i="33"/>
  <c r="D158" i="33"/>
  <c r="D157" i="33"/>
  <c r="D155" i="33"/>
  <c r="D154" i="33"/>
  <c r="F153" i="33"/>
  <c r="E153" i="33"/>
  <c r="D153" i="33"/>
  <c r="B153" i="33"/>
  <c r="C147" i="33"/>
  <c r="C145" i="33"/>
  <c r="C143" i="33"/>
  <c r="D140" i="33"/>
  <c r="D139" i="33"/>
  <c r="C138" i="33"/>
  <c r="C134" i="33"/>
  <c r="C132" i="33"/>
  <c r="C131" i="33"/>
  <c r="C129" i="33"/>
  <c r="C125" i="33"/>
  <c r="D118" i="33"/>
  <c r="D117" i="33"/>
  <c r="C115" i="33"/>
  <c r="A106" i="33"/>
  <c r="D103" i="33"/>
  <c r="D102" i="33"/>
  <c r="D101" i="33"/>
  <c r="D100" i="33"/>
  <c r="F99" i="33"/>
  <c r="E99" i="33"/>
  <c r="D99" i="33"/>
  <c r="B99" i="33"/>
  <c r="C91" i="33"/>
  <c r="C89" i="33"/>
  <c r="D85" i="33"/>
  <c r="D84" i="33"/>
  <c r="C82" i="33"/>
  <c r="C79" i="33"/>
  <c r="C74" i="33"/>
  <c r="C72" i="33"/>
  <c r="C69" i="33"/>
  <c r="C68" i="33"/>
  <c r="C65" i="33"/>
  <c r="D62" i="33"/>
  <c r="D61" i="33"/>
  <c r="C59" i="33"/>
  <c r="A49" i="33"/>
  <c r="D46" i="33"/>
  <c r="D45" i="33"/>
  <c r="D43" i="33"/>
  <c r="D42" i="33"/>
  <c r="F41" i="33"/>
  <c r="E41" i="33"/>
  <c r="D41" i="33"/>
  <c r="B41" i="33"/>
  <c r="C35" i="33"/>
  <c r="C34" i="33"/>
  <c r="C30" i="33"/>
  <c r="D26" i="33"/>
  <c r="D25" i="33"/>
  <c r="A16" i="33"/>
  <c r="B12" i="33"/>
  <c r="A8" i="33"/>
  <c r="A7" i="25" s="1"/>
  <c r="D199" i="35"/>
  <c r="D198" i="35"/>
  <c r="F197" i="35"/>
  <c r="E197" i="35"/>
  <c r="D197" i="35"/>
  <c r="D195" i="35"/>
  <c r="D194" i="35"/>
  <c r="C191" i="35"/>
  <c r="D187" i="35"/>
  <c r="D186" i="35"/>
  <c r="D178" i="35"/>
  <c r="D177" i="35"/>
  <c r="D170" i="35"/>
  <c r="D169" i="35"/>
  <c r="C165" i="35"/>
  <c r="D162" i="35"/>
  <c r="D161" i="35"/>
  <c r="C157" i="35"/>
  <c r="C156" i="35"/>
  <c r="C155" i="35"/>
  <c r="D150" i="35"/>
  <c r="D149" i="35"/>
  <c r="C145" i="35"/>
  <c r="C144" i="35"/>
  <c r="C138" i="35"/>
  <c r="D134" i="35"/>
  <c r="D133" i="35"/>
  <c r="C132" i="35"/>
  <c r="C130" i="35"/>
  <c r="C128" i="35"/>
  <c r="C127" i="35"/>
  <c r="D119" i="35"/>
  <c r="D118" i="35"/>
  <c r="C116" i="35"/>
  <c r="C115" i="35"/>
  <c r="C112" i="35"/>
  <c r="D103" i="35"/>
  <c r="D102" i="35"/>
  <c r="C100" i="35"/>
  <c r="C99" i="35"/>
  <c r="C94" i="35"/>
  <c r="C93" i="35"/>
  <c r="D85" i="35"/>
  <c r="D84" i="35"/>
  <c r="C82" i="35"/>
  <c r="C80" i="35"/>
  <c r="C77" i="35"/>
  <c r="C76" i="35"/>
  <c r="C75" i="35"/>
  <c r="D64" i="35"/>
  <c r="D63" i="35"/>
  <c r="C61" i="35"/>
  <c r="C60" i="35"/>
  <c r="C56" i="35"/>
  <c r="D53" i="35"/>
  <c r="D52" i="35"/>
  <c r="C51" i="35"/>
  <c r="D43" i="35"/>
  <c r="D42" i="35"/>
  <c r="C37" i="35"/>
  <c r="D34" i="35"/>
  <c r="D33" i="35"/>
  <c r="C26" i="35"/>
  <c r="D23" i="35"/>
  <c r="D22" i="35"/>
  <c r="B11" i="35"/>
  <c r="B10" i="35"/>
  <c r="B9" i="35"/>
  <c r="B8" i="35"/>
  <c r="F543" i="43"/>
  <c r="E543" i="43"/>
  <c r="D543" i="43" s="1"/>
  <c r="B543" i="43" s="1"/>
  <c r="D544" i="43" s="1"/>
  <c r="C542" i="43"/>
  <c r="A537" i="43"/>
  <c r="F532" i="43"/>
  <c r="E532" i="43"/>
  <c r="D532" i="43" s="1"/>
  <c r="B532" i="43" s="1"/>
  <c r="D533" i="43" s="1"/>
  <c r="D534" i="43" s="1"/>
  <c r="B162" i="29" s="1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494" i="43"/>
  <c r="D493" i="43"/>
  <c r="C490" i="43"/>
  <c r="A484" i="43"/>
  <c r="D481" i="43"/>
  <c r="D480" i="43"/>
  <c r="D478" i="43"/>
  <c r="D477" i="43"/>
  <c r="F476" i="43"/>
  <c r="E476" i="43"/>
  <c r="D476" i="43"/>
  <c r="B476" i="43"/>
  <c r="C469" i="43"/>
  <c r="C466" i="43"/>
  <c r="C465" i="43"/>
  <c r="C461" i="43"/>
  <c r="D458" i="43"/>
  <c r="D457" i="43"/>
  <c r="C455" i="43"/>
  <c r="A447" i="43"/>
  <c r="F439" i="43"/>
  <c r="E439" i="43"/>
  <c r="D439" i="43" s="1"/>
  <c r="B439" i="43" s="1"/>
  <c r="D440" i="43" s="1"/>
  <c r="C438" i="43"/>
  <c r="C432" i="43"/>
  <c r="C431" i="43"/>
  <c r="D427" i="43"/>
  <c r="D426" i="43"/>
  <c r="C425" i="43"/>
  <c r="C422" i="43"/>
  <c r="D418" i="43"/>
  <c r="D417" i="43"/>
  <c r="C415" i="43"/>
  <c r="C411" i="43"/>
  <c r="D407" i="43"/>
  <c r="D406" i="43"/>
  <c r="C405" i="43"/>
  <c r="C402" i="43"/>
  <c r="A394" i="43"/>
  <c r="F386" i="43"/>
  <c r="E386" i="43"/>
  <c r="D386" i="43"/>
  <c r="B386" i="43" s="1"/>
  <c r="D387" i="43" s="1"/>
  <c r="C381" i="43"/>
  <c r="C378" i="43"/>
  <c r="D374" i="43"/>
  <c r="D373" i="43"/>
  <c r="C371" i="43"/>
  <c r="C369" i="43"/>
  <c r="C368" i="43"/>
  <c r="A361" i="43"/>
  <c r="F353" i="43"/>
  <c r="E353" i="43"/>
  <c r="D353" i="43" s="1"/>
  <c r="B353" i="43" s="1"/>
  <c r="D354" i="43" s="1"/>
  <c r="C348" i="43"/>
  <c r="C344" i="43"/>
  <c r="C342" i="43"/>
  <c r="C340" i="43"/>
  <c r="D334" i="43"/>
  <c r="D333" i="43"/>
  <c r="C331" i="43"/>
  <c r="A321" i="43"/>
  <c r="F313" i="43"/>
  <c r="E313" i="43"/>
  <c r="D313" i="43" s="1"/>
  <c r="B313" i="43" s="1"/>
  <c r="D314" i="43" s="1"/>
  <c r="C304" i="43"/>
  <c r="C302" i="43"/>
  <c r="C297" i="43"/>
  <c r="C295" i="43"/>
  <c r="C294" i="43"/>
  <c r="C291" i="43"/>
  <c r="D286" i="43"/>
  <c r="D285" i="43"/>
  <c r="C282" i="43"/>
  <c r="C278" i="43"/>
  <c r="A269" i="43"/>
  <c r="F261" i="43"/>
  <c r="E261" i="43"/>
  <c r="D261" i="43"/>
  <c r="B261" i="43" s="1"/>
  <c r="D262" i="43" s="1"/>
  <c r="C252" i="43"/>
  <c r="C251" i="43"/>
  <c r="C250" i="43"/>
  <c r="C249" i="43"/>
  <c r="D245" i="43"/>
  <c r="D244" i="43"/>
  <c r="C240" i="43"/>
  <c r="C238" i="43"/>
  <c r="C235" i="43"/>
  <c r="C230" i="43"/>
  <c r="C227" i="43"/>
  <c r="D223" i="43"/>
  <c r="D222" i="43"/>
  <c r="C220" i="43"/>
  <c r="C219" i="43"/>
  <c r="A208" i="43"/>
  <c r="F200" i="43"/>
  <c r="E200" i="43"/>
  <c r="D200" i="43"/>
  <c r="B200" i="43" s="1"/>
  <c r="D201" i="43" s="1"/>
  <c r="C194" i="43"/>
  <c r="C190" i="43"/>
  <c r="C186" i="43"/>
  <c r="C184" i="43"/>
  <c r="C182" i="43"/>
  <c r="C181" i="43"/>
  <c r="D173" i="43"/>
  <c r="D172" i="43"/>
  <c r="C170" i="43"/>
  <c r="A161" i="43"/>
  <c r="F153" i="43"/>
  <c r="E153" i="43"/>
  <c r="D153" i="43" s="1"/>
  <c r="B153" i="43" s="1"/>
  <c r="D154" i="43" s="1"/>
  <c r="C147" i="43"/>
  <c r="C145" i="43"/>
  <c r="C143" i="43"/>
  <c r="D140" i="43"/>
  <c r="D139" i="43"/>
  <c r="C138" i="43"/>
  <c r="C134" i="43"/>
  <c r="C132" i="43"/>
  <c r="C131" i="43"/>
  <c r="C129" i="43"/>
  <c r="C125" i="43"/>
  <c r="D118" i="43"/>
  <c r="D117" i="43"/>
  <c r="C115" i="43"/>
  <c r="A106" i="43"/>
  <c r="F99" i="43"/>
  <c r="E99" i="43"/>
  <c r="D99" i="43" s="1"/>
  <c r="B99" i="43" s="1"/>
  <c r="D100" i="43" s="1"/>
  <c r="C91" i="43"/>
  <c r="C89" i="43"/>
  <c r="D85" i="43"/>
  <c r="D84" i="43"/>
  <c r="C82" i="43"/>
  <c r="C79" i="43"/>
  <c r="C74" i="43"/>
  <c r="C72" i="43"/>
  <c r="C69" i="43"/>
  <c r="C68" i="43"/>
  <c r="C65" i="43"/>
  <c r="D62" i="43"/>
  <c r="D61" i="43"/>
  <c r="C59" i="43"/>
  <c r="A49" i="43"/>
  <c r="F41" i="43"/>
  <c r="E41" i="43"/>
  <c r="D41" i="43" s="1"/>
  <c r="C35" i="43"/>
  <c r="C34" i="43"/>
  <c r="C30" i="43"/>
  <c r="D26" i="43"/>
  <c r="D25" i="43"/>
  <c r="A16" i="43"/>
  <c r="A8" i="43"/>
  <c r="A7" i="35" s="1"/>
  <c r="C191" i="37"/>
  <c r="D194" i="37" s="1"/>
  <c r="D195" i="37" s="1"/>
  <c r="D186" i="37"/>
  <c r="D187" i="37" s="1"/>
  <c r="D178" i="37"/>
  <c r="D177" i="37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D118" i="37"/>
  <c r="D119" i="37" s="1"/>
  <c r="C116" i="37"/>
  <c r="C115" i="37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499" i="36"/>
  <c r="D500" i="36" s="1"/>
  <c r="D493" i="36"/>
  <c r="C490" i="36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C282" i="36"/>
  <c r="D285" i="36" s="1"/>
  <c r="D286" i="36" s="1"/>
  <c r="C278" i="36"/>
  <c r="A269" i="36"/>
  <c r="C252" i="36"/>
  <c r="C251" i="36"/>
  <c r="C250" i="36"/>
  <c r="C249" i="36"/>
  <c r="C240" i="36"/>
  <c r="C238" i="36"/>
  <c r="C235" i="36"/>
  <c r="C230" i="36"/>
  <c r="D244" i="36" s="1"/>
  <c r="D245" i="36" s="1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D173" i="36" s="1"/>
  <c r="C170" i="36"/>
  <c r="A161" i="36"/>
  <c r="C147" i="36"/>
  <c r="C145" i="36"/>
  <c r="C143" i="36"/>
  <c r="D154" i="36" s="1"/>
  <c r="D155" i="36" s="1"/>
  <c r="C138" i="36"/>
  <c r="C134" i="36"/>
  <c r="C132" i="36"/>
  <c r="C131" i="36"/>
  <c r="C129" i="36"/>
  <c r="C125" i="36"/>
  <c r="D117" i="36"/>
  <c r="D118" i="36" s="1"/>
  <c r="C115" i="36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A49" i="36"/>
  <c r="B41" i="36"/>
  <c r="C35" i="36"/>
  <c r="C34" i="36"/>
  <c r="C30" i="36"/>
  <c r="D25" i="36"/>
  <c r="D26" i="36" s="1"/>
  <c r="A16" i="36"/>
  <c r="A8" i="36"/>
  <c r="A7" i="37" s="1"/>
  <c r="B184" i="29"/>
  <c r="B183" i="29"/>
  <c r="B182" i="29"/>
  <c r="B181" i="29"/>
  <c r="B180" i="29"/>
  <c r="J178" i="29"/>
  <c r="B175" i="29"/>
  <c r="B174" i="29"/>
  <c r="B173" i="29"/>
  <c r="B172" i="29"/>
  <c r="J169" i="29"/>
  <c r="B166" i="29"/>
  <c r="B165" i="29"/>
  <c r="B164" i="29"/>
  <c r="B163" i="29"/>
  <c r="J160" i="29"/>
  <c r="B156" i="29"/>
  <c r="B155" i="29"/>
  <c r="B154" i="29"/>
  <c r="B153" i="29"/>
  <c r="J150" i="29"/>
  <c r="B147" i="29"/>
  <c r="B146" i="29"/>
  <c r="B145" i="29"/>
  <c r="B144" i="29"/>
  <c r="J141" i="29"/>
  <c r="B138" i="29"/>
  <c r="B137" i="29"/>
  <c r="B136" i="29"/>
  <c r="B135" i="29"/>
  <c r="B134" i="29"/>
  <c r="J132" i="29"/>
  <c r="B129" i="29"/>
  <c r="B128" i="29"/>
  <c r="B127" i="29"/>
  <c r="B126" i="29"/>
  <c r="J123" i="29"/>
  <c r="B120" i="29"/>
  <c r="B119" i="29"/>
  <c r="B118" i="29"/>
  <c r="B117" i="29"/>
  <c r="J114" i="29"/>
  <c r="B111" i="29"/>
  <c r="B110" i="29"/>
  <c r="B109" i="29"/>
  <c r="B108" i="29"/>
  <c r="J105" i="29"/>
  <c r="B102" i="29"/>
  <c r="B101" i="29"/>
  <c r="B100" i="29"/>
  <c r="B99" i="29"/>
  <c r="J96" i="29"/>
  <c r="B93" i="29"/>
  <c r="B92" i="29"/>
  <c r="B91" i="29"/>
  <c r="B90" i="29"/>
  <c r="J87" i="29"/>
  <c r="B84" i="29"/>
  <c r="B83" i="29"/>
  <c r="B82" i="29"/>
  <c r="B81" i="29"/>
  <c r="J78" i="29"/>
  <c r="B75" i="29"/>
  <c r="B74" i="29"/>
  <c r="B73" i="29"/>
  <c r="B72" i="29"/>
  <c r="J69" i="29"/>
  <c r="B66" i="29"/>
  <c r="B65" i="29"/>
  <c r="B64" i="29"/>
  <c r="B63" i="29"/>
  <c r="J60" i="29"/>
  <c r="B57" i="29"/>
  <c r="B56" i="29"/>
  <c r="B55" i="29"/>
  <c r="B54" i="29"/>
  <c r="J51" i="29"/>
  <c r="B48" i="29"/>
  <c r="B47" i="29"/>
  <c r="B46" i="29"/>
  <c r="B45" i="29"/>
  <c r="J42" i="29"/>
  <c r="B39" i="29"/>
  <c r="B38" i="29"/>
  <c r="B37" i="29"/>
  <c r="B36" i="29"/>
  <c r="J33" i="29"/>
  <c r="B29" i="29"/>
  <c r="B28" i="29"/>
  <c r="B27" i="29"/>
  <c r="B26" i="29"/>
  <c r="J23" i="29"/>
  <c r="D547" i="43" l="1"/>
  <c r="B44" i="29" s="1"/>
  <c r="B41" i="43"/>
  <c r="D42" i="43" s="1"/>
  <c r="D161" i="37"/>
  <c r="D162" i="37" s="1"/>
  <c r="D133" i="37"/>
  <c r="D134" i="37" s="1"/>
  <c r="D84" i="37"/>
  <c r="D85" i="37" s="1"/>
  <c r="D198" i="37"/>
  <c r="D199" i="37" s="1"/>
  <c r="B179" i="29" s="1"/>
  <c r="D23" i="37"/>
  <c r="D533" i="36"/>
  <c r="D534" i="36" s="1"/>
  <c r="B161" i="29" s="1"/>
  <c r="D502" i="36"/>
  <c r="D503" i="36" s="1"/>
  <c r="B142" i="29" s="1"/>
  <c r="D494" i="36"/>
  <c r="D477" i="36"/>
  <c r="D478" i="36" s="1"/>
  <c r="D458" i="36"/>
  <c r="D440" i="36"/>
  <c r="D441" i="36" s="1"/>
  <c r="D426" i="36"/>
  <c r="D427" i="36" s="1"/>
  <c r="D417" i="36"/>
  <c r="D418" i="36" s="1"/>
  <c r="D406" i="36"/>
  <c r="D407" i="36" s="1"/>
  <c r="D387" i="36"/>
  <c r="D388" i="36" s="1"/>
  <c r="D373" i="36"/>
  <c r="D354" i="36"/>
  <c r="D355" i="36" s="1"/>
  <c r="D314" i="36"/>
  <c r="D315" i="36" s="1"/>
  <c r="D262" i="36"/>
  <c r="D263" i="36" s="1"/>
  <c r="D201" i="36"/>
  <c r="D202" i="36" s="1"/>
  <c r="D139" i="36"/>
  <c r="D140" i="36" s="1"/>
  <c r="D441" i="43"/>
  <c r="D443" i="43"/>
  <c r="D444" i="43" s="1"/>
  <c r="B125" i="29" s="1"/>
  <c r="D45" i="43"/>
  <c r="D46" i="43" s="1"/>
  <c r="B53" i="29" s="1"/>
  <c r="D43" i="43"/>
  <c r="D390" i="43"/>
  <c r="D391" i="43" s="1"/>
  <c r="B116" i="29" s="1"/>
  <c r="D388" i="43"/>
  <c r="D204" i="43"/>
  <c r="D205" i="43" s="1"/>
  <c r="B80" i="29" s="1"/>
  <c r="D202" i="43"/>
  <c r="D155" i="43"/>
  <c r="D157" i="43"/>
  <c r="D158" i="43" s="1"/>
  <c r="B71" i="29" s="1"/>
  <c r="D357" i="43"/>
  <c r="D358" i="43" s="1"/>
  <c r="B107" i="29" s="1"/>
  <c r="D355" i="43"/>
  <c r="D102" i="43"/>
  <c r="D103" i="43" s="1"/>
  <c r="B62" i="29" s="1"/>
  <c r="D101" i="43"/>
  <c r="D265" i="43"/>
  <c r="D266" i="43" s="1"/>
  <c r="B89" i="29" s="1"/>
  <c r="D263" i="43"/>
  <c r="D315" i="43"/>
  <c r="D317" i="43"/>
  <c r="D318" i="43" s="1"/>
  <c r="B98" i="29" s="1"/>
  <c r="D500" i="43"/>
  <c r="D502" i="43"/>
  <c r="D503" i="43" s="1"/>
  <c r="B143" i="29" s="1"/>
  <c r="D545" i="43"/>
  <c r="B171" i="29" s="1"/>
  <c r="D100" i="36"/>
  <c r="D101" i="36" s="1"/>
  <c r="D84" i="36"/>
  <c r="D85" i="36" s="1"/>
  <c r="D62" i="36"/>
  <c r="D42" i="36"/>
  <c r="D43" i="36" s="1"/>
  <c r="B11" i="37" l="1"/>
  <c r="D480" i="36"/>
  <c r="D481" i="36" s="1"/>
  <c r="B133" i="29" s="1"/>
  <c r="D443" i="36"/>
  <c r="D444" i="36" s="1"/>
  <c r="B124" i="29" s="1"/>
  <c r="D390" i="36"/>
  <c r="D391" i="36" s="1"/>
  <c r="B115" i="29" s="1"/>
  <c r="D374" i="36"/>
  <c r="D357" i="36"/>
  <c r="D358" i="36" s="1"/>
  <c r="B106" i="29" s="1"/>
  <c r="D317" i="36"/>
  <c r="D318" i="36" s="1"/>
  <c r="B97" i="29" s="1"/>
  <c r="D265" i="36"/>
  <c r="D266" i="36" s="1"/>
  <c r="B88" i="29" s="1"/>
  <c r="D204" i="36"/>
  <c r="D205" i="36" s="1"/>
  <c r="B79" i="29" s="1"/>
  <c r="D157" i="36"/>
  <c r="D158" i="36" s="1"/>
  <c r="B70" i="29" s="1"/>
  <c r="D548" i="43"/>
  <c r="D549" i="43" s="1"/>
  <c r="D102" i="36"/>
  <c r="D103" i="36" s="1"/>
  <c r="B61" i="29" s="1"/>
  <c r="D45" i="36"/>
  <c r="D46" i="36" s="1"/>
  <c r="B52" i="29" s="1"/>
  <c r="B35" i="29" l="1"/>
  <c r="B12" i="43"/>
  <c r="B25" i="29"/>
  <c r="D548" i="36"/>
  <c r="D549" i="36" s="1"/>
  <c r="B12" i="36" s="1"/>
  <c r="B24" i="29" l="1"/>
  <c r="B34" i="29"/>
</calcChain>
</file>

<file path=xl/sharedStrings.xml><?xml version="1.0" encoding="utf-8"?>
<sst xmlns="http://schemas.openxmlformats.org/spreadsheetml/2006/main" count="5206" uniqueCount="448">
  <si>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</si>
  <si>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</si>
  <si>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</si>
  <si>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</si>
  <si>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</si>
  <si>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</si>
  <si>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</si>
  <si>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</si>
  <si>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</si>
  <si>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</si>
  <si>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</si>
  <si>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</si>
  <si>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</si>
  <si>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</si>
  <si>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</si>
  <si>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</si>
  <si>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</si>
  <si>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</si>
  <si>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</si>
  <si>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</si>
  <si>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</si>
  <si>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</si>
  <si>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</si>
  <si>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</si>
  <si>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</si>
  <si>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</si>
  <si>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</si>
  <si>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</si>
  <si>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</si>
  <si>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</si>
  <si>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</si>
  <si>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</si>
  <si>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</si>
  <si>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</si>
  <si>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</si>
  <si>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</si>
  <si>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</si>
  <si>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</si>
  <si>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</si>
  <si>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</si>
  <si>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</si>
  <si>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</si>
  <si>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</si>
  <si>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</si>
  <si>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</si>
  <si>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</si>
  <si>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</si>
  <si>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</si>
  <si>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</si>
  <si>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</si>
  <si>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</si>
  <si>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</si>
  <si>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</si>
  <si>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</si>
  <si>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</si>
  <si>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</si>
  <si>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</si>
  <si>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</si>
  <si>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</si>
  <si>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</si>
  <si>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</si>
  <si>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</si>
  <si>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</si>
  <si>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</si>
  <si>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</si>
  <si>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</si>
  <si>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</si>
  <si>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</si>
  <si>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</si>
  <si>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</si>
  <si>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</si>
  <si>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</si>
  <si>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</si>
  <si>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</si>
  <si>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</si>
  <si>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</si>
  <si>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</si>
  <si>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</si>
  <si>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</si>
  <si>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</si>
  <si>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</si>
  <si>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</si>
  <si>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</si>
  <si>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</si>
  <si>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</si>
  <si>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</si>
  <si>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</si>
  <si>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</si>
  <si>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</si>
  <si>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</si>
  <si>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</si>
  <si>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</si>
  <si>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</si>
  <si>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</si>
  <si>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</si>
  <si>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</si>
  <si>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</si>
  <si>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</si>
  <si>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</si>
  <si>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</si>
  <si>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</si>
  <si>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</si>
  <si>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</si>
  <si>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</si>
  <si>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</si>
  <si>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</si>
  <si>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</si>
  <si>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</si>
  <si>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</si>
  <si>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</si>
  <si>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</si>
  <si>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</si>
  <si>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</si>
  <si>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</si>
  <si>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</si>
  <si>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</si>
  <si>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</si>
  <si>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</si>
  <si>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</si>
  <si>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</si>
  <si>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</si>
  <si>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</si>
  <si>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</si>
  <si>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</si>
  <si>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</si>
  <si>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</si>
  <si>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</si>
  <si>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</si>
  <si>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</si>
  <si>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</si>
  <si>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</si>
  <si>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</si>
  <si>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</si>
  <si>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</si>
  <si>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</si>
  <si>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</si>
  <si>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</si>
  <si>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</si>
  <si>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</si>
  <si>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</si>
  <si>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</si>
  <si>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</si>
  <si>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</si>
  <si>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</si>
  <si>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</si>
  <si>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</si>
  <si>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</si>
  <si>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</si>
  <si>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</si>
  <si>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</si>
  <si>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</si>
  <si>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</si>
  <si>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</si>
  <si>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</si>
  <si>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</si>
  <si>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</si>
  <si>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</si>
  <si>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</si>
  <si>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</si>
  <si>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</si>
  <si>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</si>
  <si>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</si>
  <si>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</si>
  <si>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</si>
  <si>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</si>
  <si>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</si>
  <si>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</si>
  <si>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</si>
  <si>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</si>
  <si>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</si>
  <si>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</si>
  <si>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</si>
  <si>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</si>
  <si>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</si>
  <si>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</si>
  <si>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</si>
  <si>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</si>
  <si>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</si>
  <si>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</si>
  <si>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</si>
  <si>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</si>
  <si>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</si>
  <si>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</si>
  <si>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</si>
  <si>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</si>
  <si>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</si>
  <si>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</si>
  <si>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</si>
  <si>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</si>
  <si>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</si>
  <si>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</si>
  <si>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</si>
  <si>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</si>
  <si>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</si>
  <si>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</si>
  <si>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</si>
  <si>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</si>
  <si>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</si>
  <si>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</si>
  <si>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</si>
  <si>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</si>
  <si>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</si>
  <si>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</si>
  <si>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</si>
  <si>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</si>
  <si>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</si>
  <si>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</si>
  <si>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</si>
  <si>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</si>
  <si>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</si>
  <si>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</si>
  <si>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</si>
  <si>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</si>
  <si>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</si>
  <si>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</si>
  <si>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</si>
  <si>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</si>
  <si>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</si>
  <si>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</si>
  <si>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</si>
  <si>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</si>
  <si>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</si>
  <si>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</si>
  <si>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</si>
  <si>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</si>
  <si>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</si>
  <si>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</si>
  <si>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</si>
  <si>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</si>
  <si>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</si>
  <si>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</si>
  <si>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</si>
  <si>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</si>
  <si>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</si>
  <si>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</si>
  <si>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</si>
  <si>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</si>
  <si>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</si>
  <si>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</si>
  <si>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</si>
  <si>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</si>
  <si>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</si>
  <si>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</si>
  <si>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</si>
  <si>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</si>
  <si>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</si>
  <si>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</si>
  <si>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</si>
  <si>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</si>
  <si>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</si>
  <si>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</si>
  <si>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</si>
  <si>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</si>
  <si>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</si>
  <si>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</si>
  <si>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</si>
  <si>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</si>
  <si>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</si>
  <si>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</si>
  <si>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</si>
  <si>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</si>
  <si>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</si>
  <si>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</si>
  <si>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</si>
  <si>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</si>
  <si>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</si>
  <si>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</si>
  <si>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</si>
  <si>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</si>
  <si>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</si>
  <si>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</si>
  <si>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</si>
  <si>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</si>
  <si>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</si>
  <si>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</si>
  <si>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</si>
  <si>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</si>
  <si>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</si>
  <si>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</si>
  <si>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</si>
  <si>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</si>
  <si>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</si>
  <si>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</si>
  <si>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</si>
  <si>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</si>
  <si>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</si>
  <si>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</si>
  <si>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</si>
  <si>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</si>
  <si>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</si>
  <si>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</si>
  <si>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</si>
  <si>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</si>
  <si>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</si>
  <si>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</si>
  <si>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</si>
  <si>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</si>
  <si>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</si>
  <si>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</si>
  <si>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</si>
  <si>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</si>
  <si>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</si>
  <si>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</si>
  <si>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</si>
  <si>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</si>
  <si>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</si>
  <si>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</si>
  <si>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</si>
  <si>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</si>
  <si>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</si>
  <si>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</si>
  <si>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</si>
  <si>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</si>
  <si>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</si>
  <si>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</si>
  <si>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</si>
  <si>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</si>
  <si>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</si>
  <si>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</si>
  <si>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</si>
  <si>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</si>
  <si>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</si>
  <si>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</si>
  <si>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</si>
  <si>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</si>
  <si>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</si>
  <si>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</si>
  <si>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</si>
  <si>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</si>
  <si>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</si>
  <si>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</si>
  <si>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</si>
  <si>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</si>
  <si>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</si>
  <si>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</si>
  <si>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</si>
  <si>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</si>
  <si>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</si>
  <si>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</si>
  <si>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</si>
  <si>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</si>
  <si>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</si>
  <si>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</si>
  <si>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</si>
  <si>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</si>
  <si>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</si>
  <si>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</si>
  <si>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</si>
  <si>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</si>
  <si>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</si>
  <si>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</si>
  <si>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</si>
  <si>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</si>
  <si>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</si>
  <si>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</si>
  <si>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</si>
  <si>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</si>
  <si>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</si>
  <si>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</si>
  <si>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</si>
  <si>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</si>
  <si>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</si>
  <si>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</si>
  <si>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</si>
  <si>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</si>
  <si>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</si>
  <si>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</si>
  <si>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</si>
  <si>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</si>
  <si>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</si>
  <si>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</si>
  <si>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</si>
  <si>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</si>
  <si>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</si>
  <si>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</si>
  <si>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</si>
  <si>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</si>
  <si>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</si>
  <si>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</si>
  <si>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</si>
  <si>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</si>
  <si>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</si>
  <si>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</si>
  <si>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</si>
  <si>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</si>
  <si>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</si>
  <si>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</si>
  <si>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</si>
  <si>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</si>
  <si>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</si>
  <si>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</si>
  <si>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</si>
  <si>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</si>
  <si>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</si>
  <si>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</si>
  <si>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</si>
  <si>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</si>
  <si>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</si>
  <si>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</si>
  <si>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</si>
  <si>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</si>
  <si>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</si>
  <si>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</si>
  <si>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</si>
  <si>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</si>
  <si>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</si>
  <si>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</si>
  <si>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</si>
  <si>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Beni Khalled</t>
  </si>
  <si>
    <t>M Dhia Mechlaoui et M Souheil Draoui</t>
  </si>
  <si>
    <t xml:space="preserve">M Marouen Hadded (Directeur magasin) et Chefs rayon </t>
  </si>
  <si>
    <t>La vitre du four n'était pas propre le jour de l'audit. Renforcer le nettoyage.</t>
  </si>
  <si>
    <t>Les autocontroles n'étaient pas quotidiens.</t>
  </si>
  <si>
    <t>La durée d'exposition n'était pas respectée. L'opérateur enregistre 4h par défaut.</t>
  </si>
  <si>
    <t>La vérification du mois de mars n'était pas enregistrée. La dernière verification date du 01/02/18.</t>
  </si>
  <si>
    <t>La vérification du thermométre n'était pas disponible le jour de l'audit.</t>
  </si>
  <si>
    <t xml:space="preserve">
Un seul thermométre était partagé pour les rayons charcuterie/fromage, volaillerie, boucherie, et traiteur.</t>
  </si>
  <si>
    <t>L'autocontrôle n'était pas enregistré tous les lundi ( jour de repos de l'opératrice), assurer l'autocontrôle quotidiennement.</t>
  </si>
  <si>
    <t>Absence de l'ancien rapport.</t>
  </si>
  <si>
    <t xml:space="preserve">Les abats sont mis en exposition sans égouttoir. </t>
  </si>
  <si>
    <t>L'ancien rapport n'était pas disponible.</t>
  </si>
  <si>
    <t>Stagnation d'eau au niveau de la chambre froide.</t>
  </si>
  <si>
    <t xml:space="preserve">Le balisage était seulement en langue française, assurer le balisage en langue arabe.  </t>
  </si>
  <si>
    <t>L'autocontrôle n'était pas quotidien.</t>
  </si>
  <si>
    <t>L'état de fraîcheur des pommes exposés n'était pas satisfaisante, renforcer le tri à ce niveau.</t>
  </si>
  <si>
    <t>Assurer la séparation entre les produits alimentaire et non alimentaire.
Renforcer le rangement des produits.</t>
  </si>
  <si>
    <t>Renforcer le nettoyage au niveau des rayons ( farine, riz ) et sucre.</t>
  </si>
  <si>
    <t>Assurer l'autocontrôle quotidiennement.</t>
  </si>
  <si>
    <t>Absence de papier essuie-mains dans les sanitaires des femmes.</t>
  </si>
  <si>
    <t>Le DEIV au niveau de la poissonnerie était rempli de cadavre de mouches, procéder au nettoyage à ce niveau.</t>
  </si>
  <si>
    <t>Hygrométrie: 51%, conforme.</t>
  </si>
  <si>
    <t>Température affichée: 8°C
Température mesurée: 7,8°C</t>
  </si>
  <si>
    <t>Température affichée: 8°C
Température mesurée: 8,5°C</t>
  </si>
  <si>
    <t>Assurer l'enregistrement des dates d'ouvertures pour tous les produits.</t>
  </si>
  <si>
    <t xml:space="preserve">La planche de découpe était usée, un rabotage est nécessaire à ce niveau.
</t>
  </si>
  <si>
    <t>La planche de découpe était usée, un rabotage est nécessaire à ce niveau.</t>
  </si>
  <si>
    <t>Température affichée: 3,8°C
Température mesurée: 4°C</t>
  </si>
  <si>
    <t>Absence de distributeur de papier dans les sanitaires des femmes.</t>
  </si>
  <si>
    <t>Le distributeur de savon était endommagé, procéder à la réparation de cet élément.</t>
  </si>
  <si>
    <t>Fournir un distributeur papier.</t>
  </si>
  <si>
    <t>Poissonnerie:
Le DEIV était défaillant.</t>
  </si>
  <si>
    <t>Vestiaire des femmes: la porte du casier était démontée. Fixer cet élément.</t>
  </si>
  <si>
    <t>Respecter les horaires d'exposition des produits</t>
  </si>
  <si>
    <t xml:space="preserve">Perte de traçabilité  pour les articles suivants (les dates d'ouvertures n'étaient pas inscrites) 
Super salami
Saussice à l'ail fumé 
Sausisson à l'ail </t>
  </si>
  <si>
    <t>Prévoir le papier dans les sanitaires</t>
  </si>
  <si>
    <t>La vitre du meuble froid était démontée. (voir photo)</t>
  </si>
  <si>
    <t>Procéder à la fixation de la vitre du meuble froid.</t>
  </si>
  <si>
    <t>Stockage concomitant de produits alimentaires et non alimentaires.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</si>
</sst>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47146440"/>
        <c:axId val="347146048"/>
      </c:barChart>
      <c:catAx>
        <c:axId val="347146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7146048"/>
        <c:crosses val="autoZero"/>
        <c:auto val="1"/>
        <c:lblAlgn val="ctr"/>
        <c:lblOffset val="100"/>
        <c:noMultiLvlLbl val="0"/>
      </c:catAx>
      <c:valAx>
        <c:axId val="347146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47146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569392"/>
        <c:axId val="498571352"/>
      </c:barChart>
      <c:catAx>
        <c:axId val="49856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71352"/>
        <c:crosses val="autoZero"/>
        <c:auto val="1"/>
        <c:lblAlgn val="ctr"/>
        <c:lblOffset val="100"/>
        <c:noMultiLvlLbl val="0"/>
      </c:catAx>
      <c:valAx>
        <c:axId val="498571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569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566256"/>
        <c:axId val="498567040"/>
      </c:barChart>
      <c:catAx>
        <c:axId val="49856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67040"/>
        <c:crosses val="autoZero"/>
        <c:auto val="1"/>
        <c:lblAlgn val="ctr"/>
        <c:lblOffset val="100"/>
        <c:noMultiLvlLbl val="0"/>
      </c:catAx>
      <c:valAx>
        <c:axId val="49856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56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574096"/>
        <c:axId val="498566648"/>
      </c:barChart>
      <c:catAx>
        <c:axId val="49857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66648"/>
        <c:crosses val="autoZero"/>
        <c:auto val="1"/>
        <c:lblAlgn val="ctr"/>
        <c:lblOffset val="100"/>
        <c:noMultiLvlLbl val="0"/>
      </c:catAx>
      <c:valAx>
        <c:axId val="498566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57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568216"/>
        <c:axId val="498562336"/>
      </c:barChart>
      <c:catAx>
        <c:axId val="498568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62336"/>
        <c:crosses val="autoZero"/>
        <c:auto val="1"/>
        <c:lblAlgn val="ctr"/>
        <c:lblOffset val="100"/>
        <c:noMultiLvlLbl val="0"/>
      </c:catAx>
      <c:valAx>
        <c:axId val="49856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568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563120"/>
        <c:axId val="498573312"/>
      </c:barChart>
      <c:catAx>
        <c:axId val="49856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73312"/>
        <c:crosses val="autoZero"/>
        <c:auto val="1"/>
        <c:lblAlgn val="ctr"/>
        <c:lblOffset val="100"/>
        <c:noMultiLvlLbl val="0"/>
      </c:catAx>
      <c:valAx>
        <c:axId val="498573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56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0.93269230769230771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565080"/>
        <c:axId val="498574488"/>
      </c:barChart>
      <c:catAx>
        <c:axId val="498565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74488"/>
        <c:crosses val="autoZero"/>
        <c:auto val="1"/>
        <c:lblAlgn val="ctr"/>
        <c:lblOffset val="100"/>
        <c:noMultiLvlLbl val="0"/>
      </c:catAx>
      <c:valAx>
        <c:axId val="498574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565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0.92434210526315785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577232"/>
        <c:axId val="498577624"/>
      </c:barChart>
      <c:catAx>
        <c:axId val="49857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77624"/>
        <c:crosses val="autoZero"/>
        <c:auto val="1"/>
        <c:lblAlgn val="ctr"/>
        <c:lblOffset val="100"/>
        <c:noMultiLvlLbl val="0"/>
      </c:catAx>
      <c:valAx>
        <c:axId val="498577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577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0.92851720647773273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98575272"/>
        <c:axId val="498575664"/>
        <c:extLst xmlns:c16r2="http://schemas.microsoft.com/office/drawing/2015/06/chart"/>
      </c:barChart>
      <c:catAx>
        <c:axId val="4985752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75664"/>
        <c:crosses val="autoZero"/>
        <c:auto val="1"/>
        <c:lblAlgn val="ctr"/>
        <c:lblOffset val="100"/>
        <c:noMultiLvlLbl val="0"/>
      </c:catAx>
      <c:valAx>
        <c:axId val="4985756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75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98576448"/>
        <c:axId val="509760760"/>
        <c:extLst xmlns:c16r2="http://schemas.microsoft.com/office/drawing/2015/06/chart"/>
      </c:barChart>
      <c:catAx>
        <c:axId val="49857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9760760"/>
        <c:crosses val="autoZero"/>
        <c:auto val="1"/>
        <c:lblAlgn val="ctr"/>
        <c:lblOffset val="100"/>
        <c:noMultiLvlLbl val="0"/>
      </c:catAx>
      <c:valAx>
        <c:axId val="509760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7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0.953125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47146832"/>
        <c:axId val="347143696"/>
      </c:barChart>
      <c:catAx>
        <c:axId val="34714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7143696"/>
        <c:crosses val="autoZero"/>
        <c:auto val="1"/>
        <c:lblAlgn val="ctr"/>
        <c:lblOffset val="100"/>
        <c:noMultiLvlLbl val="0"/>
      </c:catAx>
      <c:valAx>
        <c:axId val="347143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47146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47143304"/>
        <c:axId val="347147616"/>
      </c:barChart>
      <c:catAx>
        <c:axId val="347143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7147616"/>
        <c:crosses val="autoZero"/>
        <c:auto val="1"/>
        <c:lblAlgn val="ctr"/>
        <c:lblOffset val="100"/>
        <c:noMultiLvlLbl val="0"/>
      </c:catAx>
      <c:valAx>
        <c:axId val="347147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47143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47148792"/>
        <c:axId val="347149184"/>
      </c:barChart>
      <c:catAx>
        <c:axId val="347148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7149184"/>
        <c:crosses val="autoZero"/>
        <c:auto val="1"/>
        <c:lblAlgn val="ctr"/>
        <c:lblOffset val="100"/>
        <c:noMultiLvlLbl val="0"/>
      </c:catAx>
      <c:valAx>
        <c:axId val="347149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47148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0.96250000000000002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561944"/>
        <c:axId val="498572136"/>
      </c:barChart>
      <c:catAx>
        <c:axId val="498561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72136"/>
        <c:crosses val="autoZero"/>
        <c:auto val="1"/>
        <c:lblAlgn val="ctr"/>
        <c:lblOffset val="100"/>
        <c:noMultiLvlLbl val="0"/>
      </c:catAx>
      <c:valAx>
        <c:axId val="498572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561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567432"/>
        <c:axId val="498570176"/>
      </c:barChart>
      <c:catAx>
        <c:axId val="498567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70176"/>
        <c:crosses val="autoZero"/>
        <c:auto val="1"/>
        <c:lblAlgn val="ctr"/>
        <c:lblOffset val="100"/>
        <c:noMultiLvlLbl val="0"/>
      </c:catAx>
      <c:valAx>
        <c:axId val="498570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567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567824"/>
        <c:axId val="498565472"/>
      </c:barChart>
      <c:catAx>
        <c:axId val="49856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65472"/>
        <c:crosses val="autoZero"/>
        <c:auto val="1"/>
        <c:lblAlgn val="ctr"/>
        <c:lblOffset val="100"/>
        <c:noMultiLvlLbl val="0"/>
      </c:catAx>
      <c:valAx>
        <c:axId val="498565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56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0.88235294117647056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570568"/>
        <c:axId val="498570960"/>
      </c:barChart>
      <c:catAx>
        <c:axId val="498570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70960"/>
        <c:crosses val="autoZero"/>
        <c:auto val="1"/>
        <c:lblAlgn val="ctr"/>
        <c:lblOffset val="100"/>
        <c:noMultiLvlLbl val="0"/>
      </c:catAx>
      <c:valAx>
        <c:axId val="498570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570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564296"/>
        <c:axId val="498569000"/>
      </c:barChart>
      <c:catAx>
        <c:axId val="498564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569000"/>
        <c:crosses val="autoZero"/>
        <c:auto val="1"/>
        <c:lblAlgn val="ctr"/>
        <c:lblOffset val="100"/>
        <c:noMultiLvlLbl val="0"/>
      </c:catAx>
      <c:valAx>
        <c:axId val="498569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564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2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3" t="s">
        <v>324</v>
      </c>
      <c r="B18" s="303"/>
      <c r="C18" s="303"/>
      <c r="D18" s="304" t="s">
        <v>408</v>
      </c>
      <c r="E18" s="304"/>
      <c r="F18" s="304"/>
      <c r="G18" s="304"/>
      <c r="H18" s="304"/>
      <c r="I18" s="304"/>
      <c r="J18" s="304"/>
      <c r="K18" s="304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5" t="s">
        <v>325</v>
      </c>
      <c r="B21" s="305"/>
      <c r="C21" s="305"/>
      <c r="D21" s="305"/>
      <c r="E21" s="305"/>
      <c r="F21" s="305"/>
      <c r="G21" s="305"/>
      <c r="H21" s="305"/>
      <c r="I21" s="305"/>
      <c r="J21" s="305"/>
      <c r="K21" s="305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299" t="s">
        <v>327</v>
      </c>
      <c r="C23" s="299"/>
      <c r="D23" s="78"/>
      <c r="E23" s="78"/>
      <c r="F23" s="78"/>
      <c r="G23" s="78"/>
      <c r="H23" s="78"/>
      <c r="I23" s="78"/>
      <c r="J23" s="77" t="str">
        <f>D18</f>
        <v>Beni Khalled</v>
      </c>
    </row>
    <row r="24" spans="1:11" ht="33" customHeight="1" x14ac:dyDescent="0.25">
      <c r="A24" s="86" t="s">
        <v>328</v>
      </c>
      <c r="B24" s="298">
        <f>AVERAGE('A1 Exploitation'!D549,'A1 Technique'!D199)</f>
        <v>0.92851720647773273</v>
      </c>
      <c r="C24" s="298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8">
        <f>AVERAGE('A2 Exploitation'!D549,'A2 Technique'!D199)</f>
        <v>0</v>
      </c>
      <c r="C25" s="298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8">
        <f>AVERAGE('A3 Exploitation'!D549,'A3 Technique'!D199)</f>
        <v>0</v>
      </c>
      <c r="C26" s="298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8">
        <f>AVERAGE('A4 Exploitation'!D549,'A4 Technique'!D199)</f>
        <v>0</v>
      </c>
      <c r="C27" s="298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8">
        <f>AVERAGE('A5 Exploitation'!D549,'A5 Technique'!D199)</f>
        <v>0</v>
      </c>
      <c r="C28" s="298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8">
        <f>AVERAGE('A6 Exploitation'!D549,'A6 Technique'!D199)</f>
        <v>0</v>
      </c>
      <c r="C29" s="298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299" t="s">
        <v>334</v>
      </c>
      <c r="C33" s="299"/>
      <c r="D33" s="78"/>
      <c r="E33" s="78"/>
      <c r="F33" s="78"/>
      <c r="G33" s="78"/>
      <c r="H33" s="78"/>
      <c r="I33" s="78"/>
      <c r="J33" s="77" t="str">
        <f>D18</f>
        <v>Beni Khalled</v>
      </c>
    </row>
    <row r="34" spans="1:10" ht="33" customHeight="1" x14ac:dyDescent="0.25">
      <c r="A34" s="86" t="s">
        <v>328</v>
      </c>
      <c r="B34" s="298">
        <f>'A1 Exploitation'!D549</f>
        <v>0.92434210526315785</v>
      </c>
      <c r="C34" s="298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8">
        <f>'A2 Exploitation'!D549</f>
        <v>0</v>
      </c>
      <c r="C35" s="298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8">
        <f>'A3 Exploitation'!D549</f>
        <v>0</v>
      </c>
      <c r="C36" s="298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8">
        <f>'A4 Exploitation'!D549</f>
        <v>0</v>
      </c>
      <c r="C37" s="298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8">
        <f>'A5 Exploitation'!D549</f>
        <v>0</v>
      </c>
      <c r="C38" s="298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8">
        <f>'A6 Exploitation'!D549</f>
        <v>0</v>
      </c>
      <c r="C39" s="298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2" t="s">
        <v>335</v>
      </c>
      <c r="C42" s="302"/>
      <c r="D42" s="78"/>
      <c r="E42" s="78"/>
      <c r="F42" s="78"/>
      <c r="G42" s="78"/>
      <c r="H42" s="78"/>
      <c r="I42" s="78"/>
      <c r="J42" s="77" t="str">
        <f>D18</f>
        <v>Beni Khalled</v>
      </c>
    </row>
    <row r="43" spans="1:10" ht="33" customHeight="1" x14ac:dyDescent="0.25">
      <c r="A43" s="86" t="s">
        <v>328</v>
      </c>
      <c r="B43" s="298">
        <f>AVERAGE('A1 Exploitation'!D547, 'A1 Technique'!D197)</f>
        <v>0.5</v>
      </c>
      <c r="C43" s="298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8" t="e">
        <f>AVERAGE('A2 Exploitation'!D547, 'A2 Technique'!D197)</f>
        <v>#DIV/0!</v>
      </c>
      <c r="C44" s="298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8" t="e">
        <f>AVERAGE('A3 Exploitation'!D547, 'A3 Technique'!D197)</f>
        <v>#DIV/0!</v>
      </c>
      <c r="C45" s="298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8" t="e">
        <f>AVERAGE('A4 Exploitation'!D547, 'A4 Technique'!D197)</f>
        <v>#DIV/0!</v>
      </c>
      <c r="C46" s="298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8" t="e">
        <f>AVERAGE('A5 Exploitation'!D547, 'A5 Technique'!D197)</f>
        <v>#DIV/0!</v>
      </c>
      <c r="C47" s="298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8" t="e">
        <f>AVERAGE('A6 Exploitation'!D547, 'A6 Technique'!D197)</f>
        <v>#DIV/0!</v>
      </c>
      <c r="C48" s="298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299" t="s">
        <v>336</v>
      </c>
      <c r="C51" s="299"/>
      <c r="D51" s="78"/>
      <c r="E51" s="78"/>
      <c r="F51" s="78"/>
      <c r="G51" s="78"/>
      <c r="H51" s="78"/>
      <c r="I51" s="78"/>
      <c r="J51" s="77" t="str">
        <f>D18</f>
        <v>Beni Khalled</v>
      </c>
    </row>
    <row r="52" spans="1:10" ht="33" customHeight="1" x14ac:dyDescent="0.25">
      <c r="A52" s="86" t="s">
        <v>328</v>
      </c>
      <c r="B52" s="301">
        <f>'A1 Exploitation'!D46</f>
        <v>0.96666666666666667</v>
      </c>
      <c r="C52" s="301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1">
        <f>'A2 Exploitation'!D46</f>
        <v>0</v>
      </c>
      <c r="C53" s="301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1">
        <f>'A3 Exploitation'!D46</f>
        <v>0</v>
      </c>
      <c r="C54" s="301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1">
        <f>'A4 Exploitation'!D46</f>
        <v>0</v>
      </c>
      <c r="C55" s="301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1">
        <f>'A5 Exploitation'!D46</f>
        <v>0</v>
      </c>
      <c r="C56" s="301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1">
        <f>'A6 Exploitation'!D46</f>
        <v>0</v>
      </c>
      <c r="C57" s="301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299" t="s">
        <v>337</v>
      </c>
      <c r="C60" s="299"/>
      <c r="D60" s="78"/>
      <c r="E60" s="78"/>
      <c r="F60" s="78"/>
      <c r="G60" s="78"/>
      <c r="H60" s="78"/>
      <c r="I60" s="78"/>
      <c r="J60" s="77" t="str">
        <f>D18</f>
        <v>Beni Khalled</v>
      </c>
    </row>
    <row r="61" spans="1:10" ht="33" customHeight="1" x14ac:dyDescent="0.25">
      <c r="A61" s="86" t="s">
        <v>328</v>
      </c>
      <c r="B61" s="298">
        <f>'A1 Exploitation'!D103</f>
        <v>0.953125</v>
      </c>
      <c r="C61" s="298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8">
        <f>'A2 Exploitation'!D103</f>
        <v>0</v>
      </c>
      <c r="C62" s="298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8">
        <f>'A3 Exploitation'!D103</f>
        <v>0</v>
      </c>
      <c r="C63" s="298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8">
        <f>'A4 Exploitation'!D103</f>
        <v>0</v>
      </c>
      <c r="C64" s="298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8">
        <f>'A5 Exploitation'!D103</f>
        <v>0</v>
      </c>
      <c r="C65" s="298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8">
        <f>'A6 Exploitation'!D103</f>
        <v>0</v>
      </c>
      <c r="C66" s="298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299" t="s">
        <v>338</v>
      </c>
      <c r="C69" s="299"/>
      <c r="D69" s="78"/>
      <c r="E69" s="78"/>
      <c r="F69" s="78"/>
      <c r="G69" s="78"/>
      <c r="H69" s="78"/>
      <c r="I69" s="78"/>
      <c r="J69" s="77" t="str">
        <f>D18</f>
        <v>Beni Khalled</v>
      </c>
    </row>
    <row r="70" spans="1:10" ht="33" customHeight="1" x14ac:dyDescent="0.25">
      <c r="A70" s="86" t="s">
        <v>328</v>
      </c>
      <c r="B70" s="298">
        <f>'A1 Exploitation'!D158</f>
        <v>0.83333333333333337</v>
      </c>
      <c r="C70" s="298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8">
        <f>'A2 Exploitation'!D158</f>
        <v>0</v>
      </c>
      <c r="C71" s="298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8">
        <f>'A3 Exploitation'!D158</f>
        <v>0</v>
      </c>
      <c r="C72" s="298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8">
        <f>'A4 Exploitation'!D158</f>
        <v>0</v>
      </c>
      <c r="C73" s="298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8">
        <f>'A5 Exploitation'!D158</f>
        <v>0</v>
      </c>
      <c r="C74" s="298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8">
        <f>'A6 Exploitation'!D158</f>
        <v>0</v>
      </c>
      <c r="C75" s="298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299" t="s">
        <v>339</v>
      </c>
      <c r="C78" s="299"/>
      <c r="D78" s="78"/>
      <c r="E78" s="78"/>
      <c r="F78" s="78"/>
      <c r="G78" s="78"/>
      <c r="H78" s="78"/>
      <c r="I78" s="78"/>
      <c r="J78" s="77" t="str">
        <f>D18</f>
        <v>Beni Khalled</v>
      </c>
    </row>
    <row r="79" spans="1:10" ht="33" customHeight="1" x14ac:dyDescent="0.25">
      <c r="A79" s="86" t="s">
        <v>328</v>
      </c>
      <c r="B79" s="298">
        <f>'A1 Exploitation'!D205</f>
        <v>0.75</v>
      </c>
      <c r="C79" s="298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8">
        <f>'A2 Exploitation'!D205</f>
        <v>0</v>
      </c>
      <c r="C80" s="298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8">
        <f>'A3 Exploitation'!D205</f>
        <v>0</v>
      </c>
      <c r="C81" s="298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8">
        <f>'A4 Exploitation'!D205</f>
        <v>0</v>
      </c>
      <c r="C82" s="298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8">
        <f>'A5 Exploitation'!D205</f>
        <v>0</v>
      </c>
      <c r="C83" s="298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8">
        <f>'A6 Exploitation'!D205</f>
        <v>0</v>
      </c>
      <c r="C84" s="298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299" t="s">
        <v>340</v>
      </c>
      <c r="C87" s="299"/>
      <c r="D87" s="78"/>
      <c r="E87" s="78"/>
      <c r="F87" s="78"/>
      <c r="G87" s="78"/>
      <c r="H87" s="78"/>
      <c r="I87" s="78"/>
      <c r="J87" s="77" t="str">
        <f>D18</f>
        <v>Beni Khalled</v>
      </c>
    </row>
    <row r="88" spans="1:10" ht="33" customHeight="1" x14ac:dyDescent="0.25">
      <c r="A88" s="86" t="s">
        <v>328</v>
      </c>
      <c r="B88" s="298">
        <f>'A1 Exploitation'!D266</f>
        <v>0.96250000000000002</v>
      </c>
      <c r="C88" s="298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8">
        <f>'A2 Exploitation'!D266</f>
        <v>0</v>
      </c>
      <c r="C89" s="298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8">
        <f>'A3 Exploitation'!D266</f>
        <v>0</v>
      </c>
      <c r="C90" s="298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8">
        <f>'A4 Exploitation'!D266</f>
        <v>0</v>
      </c>
      <c r="C91" s="298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8">
        <f>'A5 Exploitation'!D266</f>
        <v>0</v>
      </c>
      <c r="C92" s="298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8">
        <f>'A6 Exploitation'!D266</f>
        <v>0</v>
      </c>
      <c r="C93" s="298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299" t="s">
        <v>341</v>
      </c>
      <c r="C96" s="299"/>
      <c r="D96" s="78"/>
      <c r="E96" s="78"/>
      <c r="F96" s="78"/>
      <c r="G96" s="78"/>
      <c r="H96" s="78"/>
      <c r="I96" s="78"/>
      <c r="J96" s="77" t="str">
        <f>D18</f>
        <v>Beni Khalled</v>
      </c>
    </row>
    <row r="97" spans="1:10" ht="33" customHeight="1" x14ac:dyDescent="0.25">
      <c r="A97" s="86" t="s">
        <v>328</v>
      </c>
      <c r="B97" s="298">
        <f>'A1 Exploitation'!D318</f>
        <v>0.95833333333333337</v>
      </c>
      <c r="C97" s="298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8">
        <f>'A2 Exploitation'!D318</f>
        <v>0</v>
      </c>
      <c r="C98" s="298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8">
        <f>'A3 Exploitation'!D318</f>
        <v>0</v>
      </c>
      <c r="C99" s="298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8">
        <f>'A4 Exploitation'!D318</f>
        <v>0</v>
      </c>
      <c r="C100" s="298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8">
        <f>'A5 Exploitation'!D318</f>
        <v>0</v>
      </c>
      <c r="C101" s="298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8">
        <f>'A6 Exploitation'!D318</f>
        <v>0</v>
      </c>
      <c r="C102" s="298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299" t="s">
        <v>342</v>
      </c>
      <c r="C105" s="299"/>
      <c r="D105" s="78"/>
      <c r="E105" s="78"/>
      <c r="F105" s="78"/>
      <c r="G105" s="78"/>
      <c r="H105" s="78"/>
      <c r="I105" s="78"/>
      <c r="J105" s="77" t="str">
        <f>D18</f>
        <v>Beni Khalled</v>
      </c>
    </row>
    <row r="106" spans="1:10" ht="33" customHeight="1" x14ac:dyDescent="0.25">
      <c r="A106" s="86" t="s">
        <v>328</v>
      </c>
      <c r="B106" s="298">
        <f>'A1 Exploitation'!D358</f>
        <v>0.97916666666666663</v>
      </c>
      <c r="C106" s="298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8">
        <f>'A2 Exploitation'!D358</f>
        <v>0</v>
      </c>
      <c r="C107" s="298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8">
        <f>'A3 Exploitation'!D358</f>
        <v>0</v>
      </c>
      <c r="C108" s="298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8">
        <f>'A4 Exploitation'!D358</f>
        <v>0</v>
      </c>
      <c r="C109" s="298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8">
        <f>'A5 Exploitation'!D358</f>
        <v>0</v>
      </c>
      <c r="C110" s="298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8">
        <f>'A6 Exploitation'!D358</f>
        <v>0</v>
      </c>
      <c r="C111" s="298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299" t="s">
        <v>343</v>
      </c>
      <c r="C114" s="299"/>
      <c r="D114" s="78"/>
      <c r="E114" s="78"/>
      <c r="F114" s="78"/>
      <c r="G114" s="78"/>
      <c r="H114" s="78"/>
      <c r="I114" s="78"/>
      <c r="J114" s="77" t="str">
        <f>D18</f>
        <v>Beni Khalled</v>
      </c>
    </row>
    <row r="115" spans="1:10" ht="33" customHeight="1" x14ac:dyDescent="0.25">
      <c r="A115" s="86" t="s">
        <v>328</v>
      </c>
      <c r="B115" s="298">
        <f>'A1 Exploitation'!D391</f>
        <v>0.88235294117647056</v>
      </c>
      <c r="C115" s="298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8">
        <f>'A2 Exploitation'!D391</f>
        <v>0</v>
      </c>
      <c r="C116" s="298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8">
        <f>'A3 Exploitation'!D391</f>
        <v>0</v>
      </c>
      <c r="C117" s="298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8">
        <f>'A4 Exploitation'!D391</f>
        <v>0</v>
      </c>
      <c r="C118" s="298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8">
        <f>'A5 Exploitation'!D391</f>
        <v>0</v>
      </c>
      <c r="C119" s="298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8">
        <f>'A6 Exploitation'!D391</f>
        <v>0</v>
      </c>
      <c r="C120" s="298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299" t="s">
        <v>344</v>
      </c>
      <c r="C123" s="299"/>
      <c r="D123" s="78"/>
      <c r="E123" s="78"/>
      <c r="F123" s="78"/>
      <c r="G123" s="78"/>
      <c r="H123" s="78"/>
      <c r="I123" s="78"/>
      <c r="J123" s="77" t="str">
        <f>D18</f>
        <v>Beni Khalled</v>
      </c>
    </row>
    <row r="124" spans="1:10" ht="33" customHeight="1" x14ac:dyDescent="0.25">
      <c r="A124" s="86" t="s">
        <v>328</v>
      </c>
      <c r="B124" s="298">
        <f>'A1 Exploitation'!D444</f>
        <v>0.98275862068965514</v>
      </c>
      <c r="C124" s="298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8">
        <f>'A2 Exploitation'!D444</f>
        <v>0</v>
      </c>
      <c r="C125" s="298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8">
        <f>'A3 Exploitation'!D444</f>
        <v>0</v>
      </c>
      <c r="C126" s="298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8">
        <f>'A4 Exploitation'!D444</f>
        <v>0</v>
      </c>
      <c r="C127" s="298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8">
        <f>'A5 Exploitation'!D444</f>
        <v>0</v>
      </c>
      <c r="C128" s="298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8">
        <f>'A6 Exploitation'!D444</f>
        <v>0</v>
      </c>
      <c r="C129" s="298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299" t="s">
        <v>345</v>
      </c>
      <c r="C132" s="299"/>
      <c r="D132" s="78"/>
      <c r="E132" s="78"/>
      <c r="F132" s="78"/>
      <c r="G132" s="78"/>
      <c r="H132" s="78"/>
      <c r="I132" s="78"/>
      <c r="J132" s="77" t="str">
        <f>D18</f>
        <v>Beni Khalled</v>
      </c>
    </row>
    <row r="133" spans="1:10" ht="33" customHeight="1" x14ac:dyDescent="0.25">
      <c r="A133" s="86" t="s">
        <v>328</v>
      </c>
      <c r="B133" s="298">
        <f>'A1 Exploitation'!D481</f>
        <v>1</v>
      </c>
      <c r="C133" s="298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8">
        <f>'A2 Exploitation'!D481</f>
        <v>0</v>
      </c>
      <c r="C134" s="298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8">
        <f>'A3 Exploitation'!D481</f>
        <v>0</v>
      </c>
      <c r="C135" s="298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8">
        <f>'A4 Exploitation'!D481</f>
        <v>0</v>
      </c>
      <c r="C136" s="298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8">
        <f>'A5 Exploitation'!D481</f>
        <v>0</v>
      </c>
      <c r="C137" s="298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8">
        <f>'A6 Exploitation'!D481</f>
        <v>0</v>
      </c>
      <c r="C138" s="298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299" t="s">
        <v>346</v>
      </c>
      <c r="C141" s="299"/>
      <c r="D141" s="78"/>
      <c r="E141" s="78"/>
      <c r="F141" s="78"/>
      <c r="G141" s="78"/>
      <c r="H141" s="78"/>
      <c r="I141" s="78"/>
      <c r="J141" s="77" t="str">
        <f>D18</f>
        <v>Beni Khalled</v>
      </c>
    </row>
    <row r="142" spans="1:10" ht="33" customHeight="1" x14ac:dyDescent="0.25">
      <c r="A142" s="86" t="s">
        <v>328</v>
      </c>
      <c r="B142" s="298">
        <f>'A1 Exploitation'!D503</f>
        <v>0.875</v>
      </c>
      <c r="C142" s="298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8">
        <f>'A2 Exploitation'!D503</f>
        <v>0</v>
      </c>
      <c r="C143" s="298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8">
        <f>'A3 Exploitation'!D503</f>
        <v>0</v>
      </c>
      <c r="C144" s="298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8">
        <f>'A4 Exploitation'!D503</f>
        <v>0</v>
      </c>
      <c r="C145" s="298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8">
        <f>'A5 Exploitation'!D503</f>
        <v>0</v>
      </c>
      <c r="C146" s="298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8">
        <f>'A6 Exploitation'!D503</f>
        <v>0</v>
      </c>
      <c r="C147" s="298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299" t="s">
        <v>347</v>
      </c>
      <c r="C150" s="299"/>
      <c r="D150" s="78"/>
      <c r="E150" s="78"/>
      <c r="F150" s="78"/>
      <c r="G150" s="78"/>
      <c r="H150" s="78"/>
      <c r="I150" s="78"/>
      <c r="J150" s="77" t="str">
        <f>D18</f>
        <v>Beni Khalled</v>
      </c>
    </row>
    <row r="151" spans="1:10" ht="33" customHeight="1" x14ac:dyDescent="0.25">
      <c r="A151" s="86" t="s">
        <v>328</v>
      </c>
      <c r="B151" s="298">
        <f>'A1 Exploitation'!D514</f>
        <v>0.875</v>
      </c>
      <c r="C151" s="298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8">
        <f>'A2 Exploitation'!D514</f>
        <v>0</v>
      </c>
      <c r="C152" s="298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8">
        <f>'A3 Exploitation'!D514</f>
        <v>0</v>
      </c>
      <c r="C153" s="298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8">
        <f>'A4 Exploitation'!D514</f>
        <v>0</v>
      </c>
      <c r="C154" s="298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8">
        <f>'A5 Exploitation'!D514</f>
        <v>0</v>
      </c>
      <c r="C155" s="298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8">
        <f>'A6 Exploitation'!D514</f>
        <v>0</v>
      </c>
      <c r="C156" s="298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0"/>
      <c r="C159" s="300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299" t="s">
        <v>348</v>
      </c>
      <c r="C160" s="299"/>
      <c r="D160" s="78"/>
      <c r="E160" s="78"/>
      <c r="F160" s="78"/>
      <c r="G160" s="78"/>
      <c r="H160" s="78"/>
      <c r="I160" s="78"/>
      <c r="J160" s="77" t="str">
        <f>D18</f>
        <v>Beni Khalled</v>
      </c>
    </row>
    <row r="161" spans="1:10" ht="33" customHeight="1" x14ac:dyDescent="0.25">
      <c r="A161" s="86" t="s">
        <v>328</v>
      </c>
      <c r="B161" s="298">
        <f>'A1 Exploitation'!D534</f>
        <v>1</v>
      </c>
      <c r="C161" s="298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8">
        <f>'A2 Exploitation'!D534</f>
        <v>0</v>
      </c>
      <c r="C162" s="298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8">
        <f>'A3 Exploitation'!D534</f>
        <v>0</v>
      </c>
      <c r="C163" s="298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8">
        <f>'A4 Exploitation'!D534</f>
        <v>0</v>
      </c>
      <c r="C164" s="298"/>
    </row>
    <row r="165" spans="1:10" ht="33" customHeight="1" x14ac:dyDescent="0.25">
      <c r="A165" s="85" t="s">
        <v>332</v>
      </c>
      <c r="B165" s="298">
        <f>'A5 Exploitation'!D534</f>
        <v>0</v>
      </c>
      <c r="C165" s="298"/>
    </row>
    <row r="166" spans="1:10" ht="18" x14ac:dyDescent="0.25">
      <c r="A166" s="85" t="s">
        <v>333</v>
      </c>
      <c r="B166" s="298">
        <f>'A6 Exploitation'!D534</f>
        <v>0</v>
      </c>
      <c r="C166" s="298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299" t="s">
        <v>349</v>
      </c>
      <c r="C169" s="299"/>
      <c r="J169" s="77" t="str">
        <f>D18</f>
        <v>Beni Khalled</v>
      </c>
    </row>
    <row r="170" spans="1:10" ht="33" customHeight="1" x14ac:dyDescent="0.25">
      <c r="A170" s="86" t="s">
        <v>328</v>
      </c>
      <c r="B170" s="298">
        <f>'A1 Exploitation'!D545</f>
        <v>1</v>
      </c>
      <c r="C170" s="298"/>
    </row>
    <row r="171" spans="1:10" ht="33" customHeight="1" x14ac:dyDescent="0.25">
      <c r="A171" s="85" t="s">
        <v>329</v>
      </c>
      <c r="B171" s="298">
        <f>'A2 Exploitation'!D545</f>
        <v>0</v>
      </c>
      <c r="C171" s="298"/>
    </row>
    <row r="172" spans="1:10" ht="33" customHeight="1" x14ac:dyDescent="0.25">
      <c r="A172" s="86" t="s">
        <v>330</v>
      </c>
      <c r="B172" s="298">
        <f>'A3 Exploitation'!D545</f>
        <v>0</v>
      </c>
      <c r="C172" s="298"/>
    </row>
    <row r="173" spans="1:10" ht="33" customHeight="1" x14ac:dyDescent="0.25">
      <c r="A173" s="86" t="s">
        <v>331</v>
      </c>
      <c r="B173" s="298">
        <f>'A4 Exploitation'!D545</f>
        <v>0</v>
      </c>
      <c r="C173" s="298"/>
    </row>
    <row r="174" spans="1:10" ht="33" customHeight="1" x14ac:dyDescent="0.25">
      <c r="A174" s="85" t="s">
        <v>332</v>
      </c>
      <c r="B174" s="298">
        <f>'A5 Exploitation'!D545</f>
        <v>0</v>
      </c>
      <c r="C174" s="298"/>
    </row>
    <row r="175" spans="1:10" ht="18" x14ac:dyDescent="0.25">
      <c r="A175" s="85" t="s">
        <v>333</v>
      </c>
      <c r="B175" s="298">
        <f>'A6 Exploitation'!D545</f>
        <v>0</v>
      </c>
      <c r="C175" s="298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299" t="s">
        <v>350</v>
      </c>
      <c r="C178" s="299"/>
      <c r="J178" s="77" t="str">
        <f>D18</f>
        <v>Beni Khalled</v>
      </c>
    </row>
    <row r="179" spans="1:10" ht="33" customHeight="1" x14ac:dyDescent="0.25">
      <c r="A179" s="86" t="s">
        <v>328</v>
      </c>
      <c r="B179" s="298">
        <f>'A1 Technique'!D199</f>
        <v>0.93269230769230771</v>
      </c>
      <c r="C179" s="298"/>
    </row>
    <row r="180" spans="1:10" ht="33" customHeight="1" x14ac:dyDescent="0.25">
      <c r="A180" s="85" t="s">
        <v>329</v>
      </c>
      <c r="B180" s="298">
        <f>'A2 Technique'!D199</f>
        <v>0</v>
      </c>
      <c r="C180" s="298"/>
    </row>
    <row r="181" spans="1:10" ht="33" customHeight="1" x14ac:dyDescent="0.25">
      <c r="A181" s="86" t="s">
        <v>330</v>
      </c>
      <c r="B181" s="298">
        <f>'A3 Technique'!D199</f>
        <v>0</v>
      </c>
      <c r="C181" s="298"/>
    </row>
    <row r="182" spans="1:10" ht="33" customHeight="1" x14ac:dyDescent="0.25">
      <c r="A182" s="86" t="s">
        <v>331</v>
      </c>
      <c r="B182" s="298">
        <f>'A4 Technique'!D199</f>
        <v>0</v>
      </c>
      <c r="C182" s="298"/>
    </row>
    <row r="183" spans="1:10" ht="33" customHeight="1" x14ac:dyDescent="0.25">
      <c r="A183" s="85" t="s">
        <v>332</v>
      </c>
      <c r="B183" s="298">
        <f>'A5 Technique'!D199</f>
        <v>0</v>
      </c>
      <c r="C183" s="298"/>
    </row>
    <row r="184" spans="1:10" ht="18" x14ac:dyDescent="0.25">
      <c r="A184" s="85" t="s">
        <v>333</v>
      </c>
      <c r="B184" s="298">
        <f>'A6 Technique'!D199</f>
        <v>0</v>
      </c>
      <c r="C184" s="29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5" orientation="portrait" r:id="rId1"/>
  <rowBreaks count="4" manualBreakCount="4">
    <brk id="49" max="16383" man="1"/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5"/>
      <c r="E1" s="325"/>
      <c r="F1" s="325"/>
      <c r="G1" s="325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6" t="s">
        <v>179</v>
      </c>
      <c r="B7" s="326"/>
      <c r="C7" s="326"/>
      <c r="D7" s="326"/>
      <c r="E7" s="326"/>
      <c r="F7" s="326"/>
      <c r="G7" s="125"/>
    </row>
    <row r="8" spans="1:7" ht="29.25" x14ac:dyDescent="0.45">
      <c r="A8" s="327" t="str">
        <f>'Page de garde'!D18</f>
        <v>Beni Khalled</v>
      </c>
      <c r="B8" s="327"/>
      <c r="C8" s="327"/>
      <c r="D8" s="327"/>
      <c r="E8" s="327"/>
      <c r="F8" s="327"/>
      <c r="G8" s="125"/>
    </row>
    <row r="9" spans="1:7" ht="24" x14ac:dyDescent="0.45">
      <c r="A9" s="14" t="s">
        <v>42</v>
      </c>
      <c r="B9" s="328"/>
      <c r="C9" s="328"/>
      <c r="D9" s="328"/>
      <c r="E9" s="328"/>
      <c r="F9" s="328"/>
      <c r="G9" s="125"/>
    </row>
    <row r="10" spans="1:7" ht="24" x14ac:dyDescent="0.45">
      <c r="A10" s="15" t="s">
        <v>44</v>
      </c>
      <c r="B10" s="329"/>
      <c r="C10" s="329"/>
      <c r="D10" s="329"/>
      <c r="E10" s="329"/>
      <c r="F10" s="329"/>
      <c r="G10" s="125"/>
    </row>
    <row r="11" spans="1:7" ht="24" x14ac:dyDescent="0.45">
      <c r="A11" s="14" t="s">
        <v>43</v>
      </c>
      <c r="B11" s="324"/>
      <c r="C11" s="324"/>
      <c r="D11" s="324"/>
      <c r="E11" s="324"/>
      <c r="F11" s="324"/>
      <c r="G11" s="125"/>
    </row>
    <row r="12" spans="1:7" ht="24" x14ac:dyDescent="0.45">
      <c r="A12" s="14" t="s">
        <v>239</v>
      </c>
      <c r="B12" s="322">
        <f>D549</f>
        <v>0</v>
      </c>
      <c r="C12" s="322"/>
      <c r="D12" s="322"/>
      <c r="E12" s="322"/>
      <c r="F12" s="322"/>
      <c r="G12" s="125"/>
    </row>
    <row r="13" spans="1:7" ht="22.5" x14ac:dyDescent="0.45">
      <c r="D13" s="323"/>
      <c r="E13" s="323"/>
      <c r="F13" s="323"/>
      <c r="G13" s="32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6" t="s">
        <v>30</v>
      </c>
      <c r="B17" s="307" t="s">
        <v>31</v>
      </c>
      <c r="C17" s="307"/>
      <c r="D17" s="307" t="s">
        <v>46</v>
      </c>
      <c r="E17" s="308" t="s">
        <v>310</v>
      </c>
      <c r="F17" s="308" t="s">
        <v>358</v>
      </c>
    </row>
    <row r="18" spans="1:8" ht="16.5" customHeight="1" x14ac:dyDescent="0.3">
      <c r="A18" s="306"/>
      <c r="B18" s="41" t="s">
        <v>34</v>
      </c>
      <c r="C18" s="41" t="s">
        <v>33</v>
      </c>
      <c r="D18" s="307"/>
      <c r="E18" s="308"/>
      <c r="F18" s="30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6" t="s">
        <v>30</v>
      </c>
      <c r="B50" s="307" t="s">
        <v>31</v>
      </c>
      <c r="C50" s="307"/>
      <c r="D50" s="307" t="s">
        <v>46</v>
      </c>
      <c r="E50" s="308" t="s">
        <v>310</v>
      </c>
      <c r="F50" s="308" t="s">
        <v>360</v>
      </c>
      <c r="G50" s="127"/>
    </row>
    <row r="51" spans="1:7" ht="16.5" customHeight="1" x14ac:dyDescent="0.3">
      <c r="A51" s="306"/>
      <c r="B51" s="41" t="s">
        <v>34</v>
      </c>
      <c r="C51" s="41" t="s">
        <v>33</v>
      </c>
      <c r="D51" s="307"/>
      <c r="E51" s="308"/>
      <c r="F51" s="30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6" t="s">
        <v>30</v>
      </c>
      <c r="B107" s="307" t="s">
        <v>31</v>
      </c>
      <c r="C107" s="307"/>
      <c r="D107" s="307" t="s">
        <v>46</v>
      </c>
      <c r="E107" s="308" t="s">
        <v>310</v>
      </c>
      <c r="F107" s="308" t="s">
        <v>360</v>
      </c>
    </row>
    <row r="108" spans="1:7" ht="16.5" customHeight="1" x14ac:dyDescent="0.3">
      <c r="A108" s="306"/>
      <c r="B108" s="41" t="s">
        <v>34</v>
      </c>
      <c r="C108" s="41" t="s">
        <v>33</v>
      </c>
      <c r="D108" s="307"/>
      <c r="E108" s="308"/>
      <c r="F108" s="30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6" t="s">
        <v>30</v>
      </c>
      <c r="B162" s="307" t="s">
        <v>31</v>
      </c>
      <c r="C162" s="307"/>
      <c r="D162" s="307" t="s">
        <v>46</v>
      </c>
      <c r="E162" s="308" t="s">
        <v>310</v>
      </c>
      <c r="F162" s="308" t="s">
        <v>360</v>
      </c>
      <c r="G162" s="127"/>
    </row>
    <row r="163" spans="1:7" ht="16.5" customHeight="1" x14ac:dyDescent="0.3">
      <c r="A163" s="306"/>
      <c r="B163" s="41" t="s">
        <v>34</v>
      </c>
      <c r="C163" s="41" t="s">
        <v>33</v>
      </c>
      <c r="D163" s="307"/>
      <c r="E163" s="308"/>
      <c r="F163" s="30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2" t="s">
        <v>379</v>
      </c>
      <c r="B195" s="312"/>
      <c r="C195" s="312"/>
      <c r="D195" s="312"/>
      <c r="E195" s="312"/>
      <c r="F195" s="31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6" t="s">
        <v>30</v>
      </c>
      <c r="B209" s="307" t="s">
        <v>31</v>
      </c>
      <c r="C209" s="307"/>
      <c r="D209" s="307" t="s">
        <v>46</v>
      </c>
      <c r="E209" s="308" t="s">
        <v>310</v>
      </c>
      <c r="F209" s="308" t="s">
        <v>360</v>
      </c>
      <c r="G209" s="127"/>
    </row>
    <row r="210" spans="1:7" ht="16.5" customHeight="1" x14ac:dyDescent="0.3">
      <c r="A210" s="306"/>
      <c r="B210" s="41" t="s">
        <v>34</v>
      </c>
      <c r="C210" s="41" t="s">
        <v>33</v>
      </c>
      <c r="D210" s="307"/>
      <c r="E210" s="308"/>
      <c r="F210" s="30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2" t="s">
        <v>379</v>
      </c>
      <c r="B256" s="312"/>
      <c r="C256" s="312"/>
      <c r="D256" s="312"/>
      <c r="E256" s="312"/>
      <c r="F256" s="31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6" t="s">
        <v>30</v>
      </c>
      <c r="B270" s="307" t="s">
        <v>31</v>
      </c>
      <c r="C270" s="307"/>
      <c r="D270" s="307" t="s">
        <v>46</v>
      </c>
      <c r="E270" s="308" t="s">
        <v>310</v>
      </c>
      <c r="F270" s="308" t="s">
        <v>360</v>
      </c>
      <c r="G270" s="214"/>
    </row>
    <row r="271" spans="1:7" s="16" customFormat="1" ht="16.5" customHeight="1" x14ac:dyDescent="0.3">
      <c r="A271" s="306"/>
      <c r="B271" s="41" t="s">
        <v>34</v>
      </c>
      <c r="C271" s="41" t="s">
        <v>33</v>
      </c>
      <c r="D271" s="307"/>
      <c r="E271" s="308"/>
      <c r="F271" s="30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3" t="s">
        <v>396</v>
      </c>
      <c r="B308" s="314"/>
      <c r="C308" s="314"/>
      <c r="D308" s="314"/>
      <c r="E308" s="314"/>
      <c r="F308" s="31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6" t="s">
        <v>30</v>
      </c>
      <c r="B322" s="307" t="s">
        <v>31</v>
      </c>
      <c r="C322" s="307"/>
      <c r="D322" s="307" t="s">
        <v>46</v>
      </c>
      <c r="E322" s="308" t="s">
        <v>310</v>
      </c>
      <c r="F322" s="308" t="s">
        <v>360</v>
      </c>
      <c r="G322" s="127"/>
    </row>
    <row r="323" spans="1:7" ht="16.5" customHeight="1" x14ac:dyDescent="0.3">
      <c r="A323" s="306"/>
      <c r="B323" s="41" t="s">
        <v>34</v>
      </c>
      <c r="C323" s="41" t="s">
        <v>33</v>
      </c>
      <c r="D323" s="307"/>
      <c r="E323" s="308"/>
      <c r="F323" s="30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3" t="s">
        <v>379</v>
      </c>
      <c r="B349" s="314"/>
      <c r="C349" s="314"/>
      <c r="D349" s="314"/>
      <c r="E349" s="314"/>
      <c r="F349" s="31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6" t="s">
        <v>30</v>
      </c>
      <c r="B362" s="307" t="s">
        <v>31</v>
      </c>
      <c r="C362" s="307"/>
      <c r="D362" s="307" t="s">
        <v>46</v>
      </c>
      <c r="E362" s="308" t="s">
        <v>310</v>
      </c>
      <c r="F362" s="308" t="s">
        <v>360</v>
      </c>
      <c r="G362" s="127"/>
    </row>
    <row r="363" spans="1:7" ht="16.5" customHeight="1" x14ac:dyDescent="0.3">
      <c r="A363" s="306"/>
      <c r="B363" s="41" t="s">
        <v>34</v>
      </c>
      <c r="C363" s="41" t="s">
        <v>33</v>
      </c>
      <c r="D363" s="307"/>
      <c r="E363" s="308"/>
      <c r="F363" s="30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2" t="s">
        <v>379</v>
      </c>
      <c r="B383" s="312"/>
      <c r="C383" s="312"/>
      <c r="D383" s="312"/>
      <c r="E383" s="312"/>
      <c r="F383" s="31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6" t="s">
        <v>30</v>
      </c>
      <c r="B395" s="307" t="s">
        <v>31</v>
      </c>
      <c r="C395" s="307"/>
      <c r="D395" s="307" t="s">
        <v>46</v>
      </c>
      <c r="E395" s="308" t="s">
        <v>310</v>
      </c>
      <c r="F395" s="308" t="s">
        <v>360</v>
      </c>
      <c r="G395" s="127"/>
    </row>
    <row r="396" spans="1:7" ht="16.5" customHeight="1" x14ac:dyDescent="0.3">
      <c r="A396" s="306"/>
      <c r="B396" s="41" t="s">
        <v>34</v>
      </c>
      <c r="C396" s="41" t="s">
        <v>33</v>
      </c>
      <c r="D396" s="307"/>
      <c r="E396" s="308"/>
      <c r="F396" s="30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2" t="s">
        <v>379</v>
      </c>
      <c r="B435" s="312"/>
      <c r="C435" s="312"/>
      <c r="D435" s="312"/>
      <c r="E435" s="312"/>
      <c r="F435" s="31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6" t="s">
        <v>30</v>
      </c>
      <c r="B448" s="307" t="s">
        <v>31</v>
      </c>
      <c r="C448" s="307"/>
      <c r="D448" s="307" t="s">
        <v>46</v>
      </c>
      <c r="E448" s="308" t="s">
        <v>310</v>
      </c>
      <c r="F448" s="308" t="s">
        <v>360</v>
      </c>
      <c r="G448" s="127"/>
    </row>
    <row r="449" spans="1:6" ht="16.5" customHeight="1" x14ac:dyDescent="0.3">
      <c r="A449" s="306"/>
      <c r="B449" s="41" t="s">
        <v>34</v>
      </c>
      <c r="C449" s="41" t="s">
        <v>33</v>
      </c>
      <c r="D449" s="307"/>
      <c r="E449" s="308"/>
      <c r="F449" s="30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9" t="s">
        <v>379</v>
      </c>
      <c r="B471" s="310"/>
      <c r="C471" s="310"/>
      <c r="D471" s="310"/>
      <c r="E471" s="310"/>
      <c r="F471" s="31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1" t="s">
        <v>367</v>
      </c>
      <c r="B483" s="311"/>
      <c r="C483" s="311"/>
      <c r="D483" s="31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6" t="s">
        <v>30</v>
      </c>
      <c r="B485" s="307" t="s">
        <v>31</v>
      </c>
      <c r="C485" s="307"/>
      <c r="D485" s="307" t="s">
        <v>46</v>
      </c>
      <c r="E485" s="308" t="s">
        <v>310</v>
      </c>
      <c r="F485" s="308" t="s">
        <v>360</v>
      </c>
      <c r="G485" s="127"/>
    </row>
    <row r="486" spans="1:7" ht="16.5" customHeight="1" x14ac:dyDescent="0.3">
      <c r="A486" s="306"/>
      <c r="B486" s="41" t="s">
        <v>34</v>
      </c>
      <c r="C486" s="41" t="s">
        <v>33</v>
      </c>
      <c r="D486" s="307"/>
      <c r="E486" s="308"/>
      <c r="F486" s="30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6" t="s">
        <v>30</v>
      </c>
      <c r="B507" s="307" t="s">
        <v>31</v>
      </c>
      <c r="C507" s="307"/>
      <c r="D507" s="307" t="s">
        <v>46</v>
      </c>
      <c r="E507" s="308" t="s">
        <v>310</v>
      </c>
      <c r="F507" s="308" t="s">
        <v>360</v>
      </c>
      <c r="G507" s="127"/>
    </row>
    <row r="508" spans="1:7" ht="16.5" customHeight="1" x14ac:dyDescent="0.3">
      <c r="A508" s="306"/>
      <c r="B508" s="41" t="s">
        <v>34</v>
      </c>
      <c r="C508" s="41" t="s">
        <v>33</v>
      </c>
      <c r="D508" s="307"/>
      <c r="E508" s="308"/>
      <c r="F508" s="30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6" t="s">
        <v>30</v>
      </c>
      <c r="B518" s="307" t="s">
        <v>31</v>
      </c>
      <c r="C518" s="307"/>
      <c r="D518" s="307" t="s">
        <v>46</v>
      </c>
      <c r="E518" s="308" t="s">
        <v>310</v>
      </c>
      <c r="F518" s="308" t="s">
        <v>360</v>
      </c>
      <c r="G518" s="127"/>
    </row>
    <row r="519" spans="1:7" ht="16.5" customHeight="1" x14ac:dyDescent="0.3">
      <c r="A519" s="306"/>
      <c r="B519" s="41" t="s">
        <v>34</v>
      </c>
      <c r="C519" s="41" t="s">
        <v>33</v>
      </c>
      <c r="D519" s="307"/>
      <c r="E519" s="308"/>
      <c r="F519" s="30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6" t="s">
        <v>30</v>
      </c>
      <c r="B538" s="307" t="s">
        <v>31</v>
      </c>
      <c r="C538" s="307"/>
      <c r="D538" s="307" t="s">
        <v>46</v>
      </c>
      <c r="E538" s="308" t="s">
        <v>310</v>
      </c>
      <c r="F538" s="308" t="s">
        <v>360</v>
      </c>
      <c r="G538" s="127"/>
    </row>
    <row r="539" spans="1:7" ht="16.5" customHeight="1" x14ac:dyDescent="0.3">
      <c r="A539" s="306"/>
      <c r="B539" s="41" t="s">
        <v>34</v>
      </c>
      <c r="C539" s="41" t="s">
        <v>33</v>
      </c>
      <c r="D539" s="307"/>
      <c r="E539" s="308"/>
      <c r="F539" s="30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5"/>
      <c r="E1" s="325"/>
      <c r="F1" s="325"/>
      <c r="G1" s="325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25"/>
    </row>
    <row r="7" spans="1:7" s="12" customFormat="1" ht="21.75" customHeight="1" x14ac:dyDescent="0.45">
      <c r="A7" s="327" t="str">
        <f>'A5 Exploitation'!A8:F8</f>
        <v>Beni Khalled</v>
      </c>
      <c r="B7" s="327"/>
      <c r="C7" s="327"/>
      <c r="D7" s="327"/>
      <c r="E7" s="327"/>
      <c r="F7" s="327"/>
      <c r="G7" s="125"/>
    </row>
    <row r="8" spans="1:7" s="12" customFormat="1" ht="24" x14ac:dyDescent="0.45">
      <c r="A8" s="14" t="s">
        <v>42</v>
      </c>
      <c r="B8" s="347">
        <f>'A5 Exploitation'!B9:F9</f>
        <v>0</v>
      </c>
      <c r="C8" s="347"/>
      <c r="D8" s="347"/>
      <c r="E8" s="347"/>
      <c r="F8" s="347"/>
      <c r="G8" s="125"/>
    </row>
    <row r="9" spans="1:7" s="12" customFormat="1" ht="24" x14ac:dyDescent="0.45">
      <c r="A9" s="15" t="s">
        <v>44</v>
      </c>
      <c r="B9" s="348">
        <f>'A5 Exploitation'!B10:F10</f>
        <v>0</v>
      </c>
      <c r="C9" s="348"/>
      <c r="D9" s="348"/>
      <c r="E9" s="348"/>
      <c r="F9" s="348"/>
      <c r="G9" s="125"/>
    </row>
    <row r="10" spans="1:7" s="12" customFormat="1" ht="24" x14ac:dyDescent="0.45">
      <c r="A10" s="14" t="s">
        <v>43</v>
      </c>
      <c r="B10" s="345">
        <f>'A5 Exploitation'!B11:F11</f>
        <v>0</v>
      </c>
      <c r="C10" s="345"/>
      <c r="D10" s="345"/>
      <c r="E10" s="345"/>
      <c r="F10" s="345"/>
      <c r="G10" s="125"/>
    </row>
    <row r="11" spans="1:7" s="12" customFormat="1" ht="24" x14ac:dyDescent="0.45">
      <c r="A11" s="14" t="s">
        <v>294</v>
      </c>
      <c r="B11" s="344">
        <f>D199</f>
        <v>0</v>
      </c>
      <c r="C11" s="344"/>
      <c r="D11" s="344"/>
      <c r="E11" s="344"/>
      <c r="F11" s="344"/>
      <c r="G11" s="125"/>
    </row>
    <row r="12" spans="1:7" s="12" customFormat="1" ht="22.5" x14ac:dyDescent="0.45">
      <c r="A12" s="11"/>
      <c r="D12" s="323"/>
      <c r="E12" s="323"/>
      <c r="F12" s="323"/>
      <c r="G12" s="323"/>
    </row>
    <row r="13" spans="1:7" s="12" customFormat="1" ht="11.25" customHeight="1" x14ac:dyDescent="0.3">
      <c r="A13" s="306" t="s">
        <v>30</v>
      </c>
      <c r="B13" s="307" t="s">
        <v>31</v>
      </c>
      <c r="C13" s="307"/>
      <c r="D13" s="307" t="s">
        <v>46</v>
      </c>
      <c r="E13" s="307" t="s">
        <v>190</v>
      </c>
      <c r="F13" s="307" t="s">
        <v>191</v>
      </c>
      <c r="G13" s="112"/>
    </row>
    <row r="14" spans="1:7" s="12" customFormat="1" ht="12.75" customHeight="1" x14ac:dyDescent="0.3">
      <c r="A14" s="306"/>
      <c r="B14" s="34" t="s">
        <v>34</v>
      </c>
      <c r="C14" s="34" t="s">
        <v>33</v>
      </c>
      <c r="D14" s="307"/>
      <c r="E14" s="307"/>
      <c r="F14" s="30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37"/>
      <c r="C22" s="338"/>
      <c r="D22" s="258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0" t="s">
        <v>4</v>
      </c>
      <c r="B25" s="331"/>
      <c r="C25" s="331"/>
      <c r="D25" s="331"/>
      <c r="E25" s="331"/>
      <c r="F25" s="33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57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0" t="s">
        <v>219</v>
      </c>
      <c r="B36" s="331"/>
      <c r="C36" s="331"/>
      <c r="D36" s="331"/>
      <c r="E36" s="331"/>
      <c r="F36" s="33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57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57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0" t="s">
        <v>8</v>
      </c>
      <c r="B55" s="331"/>
      <c r="C55" s="331"/>
      <c r="D55" s="331"/>
      <c r="E55" s="331"/>
      <c r="F55" s="33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57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0" t="s">
        <v>130</v>
      </c>
      <c r="B66" s="331"/>
      <c r="C66" s="331"/>
      <c r="D66" s="331"/>
      <c r="E66" s="331"/>
      <c r="F66" s="33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57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0" t="s">
        <v>211</v>
      </c>
      <c r="B87" s="331"/>
      <c r="C87" s="331"/>
      <c r="D87" s="331"/>
      <c r="E87" s="331"/>
      <c r="F87" s="33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57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0" t="s">
        <v>212</v>
      </c>
      <c r="B106" s="331"/>
      <c r="C106" s="331"/>
      <c r="D106" s="331"/>
      <c r="E106" s="331"/>
      <c r="F106" s="33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0" t="s">
        <v>185</v>
      </c>
      <c r="B121" s="331"/>
      <c r="C121" s="331"/>
      <c r="D121" s="331"/>
      <c r="E121" s="331"/>
      <c r="F121" s="33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57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0" t="s">
        <v>71</v>
      </c>
      <c r="B136" s="331"/>
      <c r="C136" s="331"/>
      <c r="D136" s="331"/>
      <c r="E136" s="331"/>
      <c r="F136" s="33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57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0" t="s">
        <v>217</v>
      </c>
      <c r="B152" s="331"/>
      <c r="C152" s="331"/>
      <c r="D152" s="331"/>
      <c r="E152" s="331"/>
      <c r="F152" s="33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7"/>
      <c r="C161" s="338"/>
      <c r="D161" s="258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0" t="s">
        <v>77</v>
      </c>
      <c r="B164" s="331"/>
      <c r="C164" s="331"/>
      <c r="D164" s="331"/>
      <c r="E164" s="331"/>
      <c r="F164" s="33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57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5" t="s">
        <v>17</v>
      </c>
      <c r="B172" s="336"/>
      <c r="C172" s="336"/>
      <c r="D172" s="336"/>
      <c r="E172" s="336"/>
      <c r="F172" s="33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57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0" t="s">
        <v>78</v>
      </c>
      <c r="B180" s="331"/>
      <c r="C180" s="331"/>
      <c r="D180" s="331"/>
      <c r="E180" s="331"/>
      <c r="F180" s="33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57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0" t="s">
        <v>216</v>
      </c>
      <c r="B189" s="331"/>
      <c r="C189" s="331"/>
      <c r="D189" s="331"/>
      <c r="E189" s="331"/>
      <c r="F189" s="33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5"/>
      <c r="E1" s="325"/>
      <c r="F1" s="325"/>
      <c r="G1" s="325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6" t="s">
        <v>179</v>
      </c>
      <c r="B7" s="326"/>
      <c r="C7" s="326"/>
      <c r="D7" s="326"/>
      <c r="E7" s="326"/>
      <c r="F7" s="326"/>
      <c r="G7" s="125"/>
    </row>
    <row r="8" spans="1:7" ht="29.25" x14ac:dyDescent="0.45">
      <c r="A8" s="327" t="str">
        <f>'Page de garde'!D18</f>
        <v>Beni Khalled</v>
      </c>
      <c r="B8" s="327"/>
      <c r="C8" s="327"/>
      <c r="D8" s="327"/>
      <c r="E8" s="327"/>
      <c r="F8" s="327"/>
      <c r="G8" s="125"/>
    </row>
    <row r="9" spans="1:7" ht="24" x14ac:dyDescent="0.45">
      <c r="A9" s="14" t="s">
        <v>42</v>
      </c>
      <c r="B9" s="328"/>
      <c r="C9" s="328"/>
      <c r="D9" s="328"/>
      <c r="E9" s="328"/>
      <c r="F9" s="328"/>
      <c r="G9" s="125"/>
    </row>
    <row r="10" spans="1:7" ht="24" x14ac:dyDescent="0.45">
      <c r="A10" s="15" t="s">
        <v>44</v>
      </c>
      <c r="B10" s="329"/>
      <c r="C10" s="329"/>
      <c r="D10" s="329"/>
      <c r="E10" s="329"/>
      <c r="F10" s="329"/>
      <c r="G10" s="125"/>
    </row>
    <row r="11" spans="1:7" ht="24" x14ac:dyDescent="0.45">
      <c r="A11" s="14" t="s">
        <v>43</v>
      </c>
      <c r="B11" s="324"/>
      <c r="C11" s="324"/>
      <c r="D11" s="324"/>
      <c r="E11" s="324"/>
      <c r="F11" s="324"/>
      <c r="G11" s="125"/>
    </row>
    <row r="12" spans="1:7" ht="24" x14ac:dyDescent="0.45">
      <c r="A12" s="14" t="s">
        <v>239</v>
      </c>
      <c r="B12" s="322">
        <f>D549</f>
        <v>0</v>
      </c>
      <c r="C12" s="322"/>
      <c r="D12" s="322"/>
      <c r="E12" s="322"/>
      <c r="F12" s="322"/>
      <c r="G12" s="125"/>
    </row>
    <row r="13" spans="1:7" ht="22.5" x14ac:dyDescent="0.45">
      <c r="D13" s="323"/>
      <c r="E13" s="323"/>
      <c r="F13" s="323"/>
      <c r="G13" s="32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6" t="s">
        <v>30</v>
      </c>
      <c r="B17" s="307" t="s">
        <v>31</v>
      </c>
      <c r="C17" s="307"/>
      <c r="D17" s="307" t="s">
        <v>46</v>
      </c>
      <c r="E17" s="308" t="s">
        <v>310</v>
      </c>
      <c r="F17" s="308" t="s">
        <v>358</v>
      </c>
    </row>
    <row r="18" spans="1:8" ht="16.5" customHeight="1" x14ac:dyDescent="0.3">
      <c r="A18" s="306"/>
      <c r="B18" s="41" t="s">
        <v>34</v>
      </c>
      <c r="C18" s="41" t="s">
        <v>33</v>
      </c>
      <c r="D18" s="307"/>
      <c r="E18" s="308"/>
      <c r="F18" s="30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6" t="s">
        <v>30</v>
      </c>
      <c r="B50" s="307" t="s">
        <v>31</v>
      </c>
      <c r="C50" s="307"/>
      <c r="D50" s="307" t="s">
        <v>46</v>
      </c>
      <c r="E50" s="308" t="s">
        <v>310</v>
      </c>
      <c r="F50" s="308" t="s">
        <v>360</v>
      </c>
      <c r="G50" s="127"/>
    </row>
    <row r="51" spans="1:7" ht="16.5" customHeight="1" x14ac:dyDescent="0.3">
      <c r="A51" s="306"/>
      <c r="B51" s="41" t="s">
        <v>34</v>
      </c>
      <c r="C51" s="41" t="s">
        <v>33</v>
      </c>
      <c r="D51" s="307"/>
      <c r="E51" s="308"/>
      <c r="F51" s="30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6" t="s">
        <v>30</v>
      </c>
      <c r="B107" s="307" t="s">
        <v>31</v>
      </c>
      <c r="C107" s="307"/>
      <c r="D107" s="307" t="s">
        <v>46</v>
      </c>
      <c r="E107" s="308" t="s">
        <v>310</v>
      </c>
      <c r="F107" s="308" t="s">
        <v>360</v>
      </c>
    </row>
    <row r="108" spans="1:7" ht="16.5" customHeight="1" x14ac:dyDescent="0.3">
      <c r="A108" s="306"/>
      <c r="B108" s="41" t="s">
        <v>34</v>
      </c>
      <c r="C108" s="41" t="s">
        <v>33</v>
      </c>
      <c r="D108" s="307"/>
      <c r="E108" s="308"/>
      <c r="F108" s="30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6" t="s">
        <v>30</v>
      </c>
      <c r="B162" s="307" t="s">
        <v>31</v>
      </c>
      <c r="C162" s="307"/>
      <c r="D162" s="307" t="s">
        <v>46</v>
      </c>
      <c r="E162" s="308" t="s">
        <v>310</v>
      </c>
      <c r="F162" s="308" t="s">
        <v>360</v>
      </c>
      <c r="G162" s="127"/>
    </row>
    <row r="163" spans="1:7" ht="16.5" customHeight="1" x14ac:dyDescent="0.3">
      <c r="A163" s="306"/>
      <c r="B163" s="41" t="s">
        <v>34</v>
      </c>
      <c r="C163" s="41" t="s">
        <v>33</v>
      </c>
      <c r="D163" s="307"/>
      <c r="E163" s="308"/>
      <c r="F163" s="30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2" t="s">
        <v>379</v>
      </c>
      <c r="B195" s="312"/>
      <c r="C195" s="312"/>
      <c r="D195" s="312"/>
      <c r="E195" s="312"/>
      <c r="F195" s="31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6" t="s">
        <v>30</v>
      </c>
      <c r="B209" s="307" t="s">
        <v>31</v>
      </c>
      <c r="C209" s="307"/>
      <c r="D209" s="307" t="s">
        <v>46</v>
      </c>
      <c r="E209" s="308" t="s">
        <v>310</v>
      </c>
      <c r="F209" s="308" t="s">
        <v>360</v>
      </c>
      <c r="G209" s="127"/>
    </row>
    <row r="210" spans="1:7" ht="16.5" customHeight="1" x14ac:dyDescent="0.3">
      <c r="A210" s="306"/>
      <c r="B210" s="41" t="s">
        <v>34</v>
      </c>
      <c r="C210" s="41" t="s">
        <v>33</v>
      </c>
      <c r="D210" s="307"/>
      <c r="E210" s="308"/>
      <c r="F210" s="30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2" t="s">
        <v>379</v>
      </c>
      <c r="B256" s="312"/>
      <c r="C256" s="312"/>
      <c r="D256" s="312"/>
      <c r="E256" s="312"/>
      <c r="F256" s="31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6" t="s">
        <v>30</v>
      </c>
      <c r="B270" s="307" t="s">
        <v>31</v>
      </c>
      <c r="C270" s="307"/>
      <c r="D270" s="307" t="s">
        <v>46</v>
      </c>
      <c r="E270" s="308" t="s">
        <v>310</v>
      </c>
      <c r="F270" s="308" t="s">
        <v>360</v>
      </c>
      <c r="G270" s="214"/>
    </row>
    <row r="271" spans="1:7" s="16" customFormat="1" ht="16.5" customHeight="1" x14ac:dyDescent="0.3">
      <c r="A271" s="306"/>
      <c r="B271" s="41" t="s">
        <v>34</v>
      </c>
      <c r="C271" s="41" t="s">
        <v>33</v>
      </c>
      <c r="D271" s="307"/>
      <c r="E271" s="308"/>
      <c r="F271" s="30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3" t="s">
        <v>396</v>
      </c>
      <c r="B308" s="314"/>
      <c r="C308" s="314"/>
      <c r="D308" s="314"/>
      <c r="E308" s="314"/>
      <c r="F308" s="31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6" t="s">
        <v>30</v>
      </c>
      <c r="B322" s="307" t="s">
        <v>31</v>
      </c>
      <c r="C322" s="307"/>
      <c r="D322" s="307" t="s">
        <v>46</v>
      </c>
      <c r="E322" s="308" t="s">
        <v>310</v>
      </c>
      <c r="F322" s="308" t="s">
        <v>360</v>
      </c>
      <c r="G322" s="127"/>
    </row>
    <row r="323" spans="1:7" ht="16.5" customHeight="1" x14ac:dyDescent="0.3">
      <c r="A323" s="306"/>
      <c r="B323" s="41" t="s">
        <v>34</v>
      </c>
      <c r="C323" s="41" t="s">
        <v>33</v>
      </c>
      <c r="D323" s="307"/>
      <c r="E323" s="308"/>
      <c r="F323" s="30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3" t="s">
        <v>379</v>
      </c>
      <c r="B349" s="314"/>
      <c r="C349" s="314"/>
      <c r="D349" s="314"/>
      <c r="E349" s="314"/>
      <c r="F349" s="31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6" t="s">
        <v>30</v>
      </c>
      <c r="B362" s="307" t="s">
        <v>31</v>
      </c>
      <c r="C362" s="307"/>
      <c r="D362" s="307" t="s">
        <v>46</v>
      </c>
      <c r="E362" s="308" t="s">
        <v>310</v>
      </c>
      <c r="F362" s="308" t="s">
        <v>360</v>
      </c>
      <c r="G362" s="127"/>
    </row>
    <row r="363" spans="1:7" ht="16.5" customHeight="1" x14ac:dyDescent="0.3">
      <c r="A363" s="306"/>
      <c r="B363" s="41" t="s">
        <v>34</v>
      </c>
      <c r="C363" s="41" t="s">
        <v>33</v>
      </c>
      <c r="D363" s="307"/>
      <c r="E363" s="308"/>
      <c r="F363" s="30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2" t="s">
        <v>379</v>
      </c>
      <c r="B383" s="312"/>
      <c r="C383" s="312"/>
      <c r="D383" s="312"/>
      <c r="E383" s="312"/>
      <c r="F383" s="31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6" t="s">
        <v>30</v>
      </c>
      <c r="B395" s="307" t="s">
        <v>31</v>
      </c>
      <c r="C395" s="307"/>
      <c r="D395" s="307" t="s">
        <v>46</v>
      </c>
      <c r="E395" s="308" t="s">
        <v>310</v>
      </c>
      <c r="F395" s="308" t="s">
        <v>360</v>
      </c>
      <c r="G395" s="127"/>
    </row>
    <row r="396" spans="1:7" ht="16.5" customHeight="1" x14ac:dyDescent="0.3">
      <c r="A396" s="306"/>
      <c r="B396" s="41" t="s">
        <v>34</v>
      </c>
      <c r="C396" s="41" t="s">
        <v>33</v>
      </c>
      <c r="D396" s="307"/>
      <c r="E396" s="308"/>
      <c r="F396" s="30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2" t="s">
        <v>379</v>
      </c>
      <c r="B435" s="312"/>
      <c r="C435" s="312"/>
      <c r="D435" s="312"/>
      <c r="E435" s="312"/>
      <c r="F435" s="31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6" t="s">
        <v>30</v>
      </c>
      <c r="B448" s="307" t="s">
        <v>31</v>
      </c>
      <c r="C448" s="307"/>
      <c r="D448" s="307" t="s">
        <v>46</v>
      </c>
      <c r="E448" s="308" t="s">
        <v>310</v>
      </c>
      <c r="F448" s="308" t="s">
        <v>360</v>
      </c>
      <c r="G448" s="127"/>
    </row>
    <row r="449" spans="1:6" ht="16.5" customHeight="1" x14ac:dyDescent="0.3">
      <c r="A449" s="306"/>
      <c r="B449" s="41" t="s">
        <v>34</v>
      </c>
      <c r="C449" s="41" t="s">
        <v>33</v>
      </c>
      <c r="D449" s="307"/>
      <c r="E449" s="308"/>
      <c r="F449" s="30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9" t="s">
        <v>379</v>
      </c>
      <c r="B471" s="310"/>
      <c r="C471" s="310"/>
      <c r="D471" s="310"/>
      <c r="E471" s="310"/>
      <c r="F471" s="31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1" t="s">
        <v>367</v>
      </c>
      <c r="B483" s="311"/>
      <c r="C483" s="311"/>
      <c r="D483" s="31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6" t="s">
        <v>30</v>
      </c>
      <c r="B485" s="307" t="s">
        <v>31</v>
      </c>
      <c r="C485" s="307"/>
      <c r="D485" s="307" t="s">
        <v>46</v>
      </c>
      <c r="E485" s="308" t="s">
        <v>310</v>
      </c>
      <c r="F485" s="308" t="s">
        <v>360</v>
      </c>
      <c r="G485" s="127"/>
    </row>
    <row r="486" spans="1:7" ht="16.5" customHeight="1" x14ac:dyDescent="0.3">
      <c r="A486" s="306"/>
      <c r="B486" s="41" t="s">
        <v>34</v>
      </c>
      <c r="C486" s="41" t="s">
        <v>33</v>
      </c>
      <c r="D486" s="307"/>
      <c r="E486" s="308"/>
      <c r="F486" s="30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6" t="s">
        <v>30</v>
      </c>
      <c r="B507" s="307" t="s">
        <v>31</v>
      </c>
      <c r="C507" s="307"/>
      <c r="D507" s="307" t="s">
        <v>46</v>
      </c>
      <c r="E507" s="308" t="s">
        <v>310</v>
      </c>
      <c r="F507" s="308" t="s">
        <v>360</v>
      </c>
      <c r="G507" s="127"/>
    </row>
    <row r="508" spans="1:7" ht="16.5" customHeight="1" x14ac:dyDescent="0.3">
      <c r="A508" s="306"/>
      <c r="B508" s="41" t="s">
        <v>34</v>
      </c>
      <c r="C508" s="41" t="s">
        <v>33</v>
      </c>
      <c r="D508" s="307"/>
      <c r="E508" s="308"/>
      <c r="F508" s="30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6" t="s">
        <v>30</v>
      </c>
      <c r="B518" s="307" t="s">
        <v>31</v>
      </c>
      <c r="C518" s="307"/>
      <c r="D518" s="307" t="s">
        <v>46</v>
      </c>
      <c r="E518" s="308" t="s">
        <v>310</v>
      </c>
      <c r="F518" s="308" t="s">
        <v>360</v>
      </c>
      <c r="G518" s="127"/>
    </row>
    <row r="519" spans="1:7" ht="16.5" customHeight="1" x14ac:dyDescent="0.3">
      <c r="A519" s="306"/>
      <c r="B519" s="41" t="s">
        <v>34</v>
      </c>
      <c r="C519" s="41" t="s">
        <v>33</v>
      </c>
      <c r="D519" s="307"/>
      <c r="E519" s="308"/>
      <c r="F519" s="30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6" t="s">
        <v>30</v>
      </c>
      <c r="B538" s="307" t="s">
        <v>31</v>
      </c>
      <c r="C538" s="307"/>
      <c r="D538" s="307" t="s">
        <v>46</v>
      </c>
      <c r="E538" s="308" t="s">
        <v>310</v>
      </c>
      <c r="F538" s="308" t="s">
        <v>360</v>
      </c>
      <c r="G538" s="127"/>
    </row>
    <row r="539" spans="1:7" ht="16.5" customHeight="1" x14ac:dyDescent="0.3">
      <c r="A539" s="306"/>
      <c r="B539" s="41" t="s">
        <v>34</v>
      </c>
      <c r="C539" s="41" t="s">
        <v>33</v>
      </c>
      <c r="D539" s="307"/>
      <c r="E539" s="308"/>
      <c r="F539" s="30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5"/>
      <c r="E1" s="325"/>
      <c r="F1" s="325"/>
      <c r="G1" s="325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25"/>
    </row>
    <row r="7" spans="1:7" s="12" customFormat="1" ht="21.75" customHeight="1" x14ac:dyDescent="0.45">
      <c r="A7" s="327" t="str">
        <f>'A6 Exploitation'!A8:F8</f>
        <v>Beni Khalled</v>
      </c>
      <c r="B7" s="327"/>
      <c r="C7" s="327"/>
      <c r="D7" s="327"/>
      <c r="E7" s="327"/>
      <c r="F7" s="327"/>
      <c r="G7" s="125"/>
    </row>
    <row r="8" spans="1:7" s="12" customFormat="1" ht="24" x14ac:dyDescent="0.45">
      <c r="A8" s="14" t="s">
        <v>42</v>
      </c>
      <c r="B8" s="347">
        <f>'A6 Exploitation'!B9:F9</f>
        <v>0</v>
      </c>
      <c r="C8" s="347"/>
      <c r="D8" s="347"/>
      <c r="E8" s="347"/>
      <c r="F8" s="347"/>
      <c r="G8" s="125"/>
    </row>
    <row r="9" spans="1:7" s="12" customFormat="1" ht="24" x14ac:dyDescent="0.45">
      <c r="A9" s="15" t="s">
        <v>44</v>
      </c>
      <c r="B9" s="348">
        <f>'A6 Exploitation'!B10:F10</f>
        <v>0</v>
      </c>
      <c r="C9" s="348"/>
      <c r="D9" s="348"/>
      <c r="E9" s="348"/>
      <c r="F9" s="348"/>
      <c r="G9" s="125"/>
    </row>
    <row r="10" spans="1:7" s="12" customFormat="1" ht="24" x14ac:dyDescent="0.45">
      <c r="A10" s="14" t="s">
        <v>43</v>
      </c>
      <c r="B10" s="345">
        <f>'A6 Exploitation'!B11:F11</f>
        <v>0</v>
      </c>
      <c r="C10" s="345"/>
      <c r="D10" s="345"/>
      <c r="E10" s="345"/>
      <c r="F10" s="345"/>
      <c r="G10" s="125"/>
    </row>
    <row r="11" spans="1:7" s="12" customFormat="1" ht="24" x14ac:dyDescent="0.45">
      <c r="A11" s="14" t="s">
        <v>294</v>
      </c>
      <c r="B11" s="344">
        <f>D199</f>
        <v>0</v>
      </c>
      <c r="C11" s="344"/>
      <c r="D11" s="344"/>
      <c r="E11" s="344"/>
      <c r="F11" s="344"/>
      <c r="G11" s="125"/>
    </row>
    <row r="12" spans="1:7" s="12" customFormat="1" ht="22.5" x14ac:dyDescent="0.45">
      <c r="A12" s="11"/>
      <c r="D12" s="323"/>
      <c r="E12" s="323"/>
      <c r="F12" s="323"/>
      <c r="G12" s="323"/>
    </row>
    <row r="13" spans="1:7" s="12" customFormat="1" ht="11.25" customHeight="1" x14ac:dyDescent="0.3">
      <c r="A13" s="306" t="s">
        <v>30</v>
      </c>
      <c r="B13" s="307" t="s">
        <v>31</v>
      </c>
      <c r="C13" s="307"/>
      <c r="D13" s="307" t="s">
        <v>46</v>
      </c>
      <c r="E13" s="307" t="s">
        <v>190</v>
      </c>
      <c r="F13" s="307" t="s">
        <v>191</v>
      </c>
      <c r="G13" s="112"/>
    </row>
    <row r="14" spans="1:7" s="12" customFormat="1" ht="12.75" customHeight="1" x14ac:dyDescent="0.3">
      <c r="A14" s="306"/>
      <c r="B14" s="34" t="s">
        <v>34</v>
      </c>
      <c r="C14" s="34" t="s">
        <v>33</v>
      </c>
      <c r="D14" s="307"/>
      <c r="E14" s="307"/>
      <c r="F14" s="30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37"/>
      <c r="C22" s="338"/>
      <c r="D22" s="258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0" t="s">
        <v>4</v>
      </c>
      <c r="B25" s="331"/>
      <c r="C25" s="331"/>
      <c r="D25" s="331"/>
      <c r="E25" s="331"/>
      <c r="F25" s="33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57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0" t="s">
        <v>219</v>
      </c>
      <c r="B36" s="331"/>
      <c r="C36" s="331"/>
      <c r="D36" s="331"/>
      <c r="E36" s="331"/>
      <c r="F36" s="33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57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57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0" t="s">
        <v>8</v>
      </c>
      <c r="B55" s="331"/>
      <c r="C55" s="331"/>
      <c r="D55" s="331"/>
      <c r="E55" s="331"/>
      <c r="F55" s="33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57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0" t="s">
        <v>130</v>
      </c>
      <c r="B66" s="331"/>
      <c r="C66" s="331"/>
      <c r="D66" s="331"/>
      <c r="E66" s="331"/>
      <c r="F66" s="33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57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0" t="s">
        <v>211</v>
      </c>
      <c r="B87" s="331"/>
      <c r="C87" s="331"/>
      <c r="D87" s="331"/>
      <c r="E87" s="331"/>
      <c r="F87" s="33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57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0" t="s">
        <v>212</v>
      </c>
      <c r="B106" s="331"/>
      <c r="C106" s="331"/>
      <c r="D106" s="331"/>
      <c r="E106" s="331"/>
      <c r="F106" s="33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0" t="s">
        <v>185</v>
      </c>
      <c r="B121" s="331"/>
      <c r="C121" s="331"/>
      <c r="D121" s="331"/>
      <c r="E121" s="331"/>
      <c r="F121" s="33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57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0" t="s">
        <v>71</v>
      </c>
      <c r="B136" s="331"/>
      <c r="C136" s="331"/>
      <c r="D136" s="331"/>
      <c r="E136" s="331"/>
      <c r="F136" s="33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57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0" t="s">
        <v>217</v>
      </c>
      <c r="B152" s="331"/>
      <c r="C152" s="331"/>
      <c r="D152" s="331"/>
      <c r="E152" s="331"/>
      <c r="F152" s="33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7"/>
      <c r="C161" s="338"/>
      <c r="D161" s="258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0" t="s">
        <v>77</v>
      </c>
      <c r="B164" s="331"/>
      <c r="C164" s="331"/>
      <c r="D164" s="331"/>
      <c r="E164" s="331"/>
      <c r="F164" s="33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57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5" t="s">
        <v>17</v>
      </c>
      <c r="B172" s="336"/>
      <c r="C172" s="336"/>
      <c r="D172" s="336"/>
      <c r="E172" s="336"/>
      <c r="F172" s="33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57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0" t="s">
        <v>78</v>
      </c>
      <c r="B180" s="331"/>
      <c r="C180" s="331"/>
      <c r="D180" s="331"/>
      <c r="E180" s="331"/>
      <c r="F180" s="33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57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0" t="s">
        <v>216</v>
      </c>
      <c r="B189" s="331"/>
      <c r="C189" s="331"/>
      <c r="D189" s="331"/>
      <c r="E189" s="331"/>
      <c r="F189" s="33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1" zoomScale="80" zoomScaleSheetLayoutView="80" workbookViewId="0">
      <selection activeCell="E498" sqref="E498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5"/>
      <c r="E1" s="325"/>
      <c r="F1" s="325"/>
      <c r="G1" s="325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6" t="s">
        <v>179</v>
      </c>
      <c r="B7" s="326"/>
      <c r="C7" s="326"/>
      <c r="D7" s="326"/>
      <c r="E7" s="326"/>
      <c r="F7" s="326"/>
      <c r="G7" s="125"/>
    </row>
    <row r="8" spans="1:7" ht="29.25" x14ac:dyDescent="0.45">
      <c r="A8" s="327" t="str">
        <f>'Page de garde'!D18</f>
        <v>Beni Khalled</v>
      </c>
      <c r="B8" s="327"/>
      <c r="C8" s="327"/>
      <c r="D8" s="327"/>
      <c r="E8" s="327"/>
      <c r="F8" s="327"/>
      <c r="G8" s="125"/>
    </row>
    <row r="9" spans="1:7" ht="24" x14ac:dyDescent="0.45">
      <c r="A9" s="14" t="s">
        <v>42</v>
      </c>
      <c r="B9" s="328" t="s">
        <v>409</v>
      </c>
      <c r="C9" s="328"/>
      <c r="D9" s="328"/>
      <c r="E9" s="328"/>
      <c r="F9" s="328"/>
      <c r="G9" s="125"/>
    </row>
    <row r="10" spans="1:7" ht="24" x14ac:dyDescent="0.45">
      <c r="A10" s="15" t="s">
        <v>44</v>
      </c>
      <c r="B10" s="329" t="s">
        <v>410</v>
      </c>
      <c r="C10" s="329"/>
      <c r="D10" s="329"/>
      <c r="E10" s="329"/>
      <c r="F10" s="329"/>
      <c r="G10" s="125"/>
    </row>
    <row r="11" spans="1:7" ht="24" x14ac:dyDescent="0.45">
      <c r="A11" s="14" t="s">
        <v>43</v>
      </c>
      <c r="B11" s="324">
        <v>43182</v>
      </c>
      <c r="C11" s="324"/>
      <c r="D11" s="324"/>
      <c r="E11" s="324"/>
      <c r="F11" s="324"/>
      <c r="G11" s="125"/>
    </row>
    <row r="12" spans="1:7" ht="24" x14ac:dyDescent="0.45">
      <c r="A12" s="14" t="s">
        <v>239</v>
      </c>
      <c r="B12" s="322">
        <f>D549</f>
        <v>0.92434210526315785</v>
      </c>
      <c r="C12" s="322"/>
      <c r="D12" s="322"/>
      <c r="E12" s="322"/>
      <c r="F12" s="322"/>
      <c r="G12" s="125"/>
    </row>
    <row r="13" spans="1:7" ht="22.5" x14ac:dyDescent="0.45">
      <c r="D13" s="323"/>
      <c r="E13" s="323"/>
      <c r="F13" s="323"/>
      <c r="G13" s="32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43182</v>
      </c>
      <c r="B16" s="188"/>
      <c r="C16" s="188"/>
      <c r="D16" s="188"/>
      <c r="E16" s="188"/>
      <c r="F16" s="202"/>
    </row>
    <row r="17" spans="1:8" ht="16.5" customHeight="1" x14ac:dyDescent="0.3">
      <c r="A17" s="306" t="s">
        <v>30</v>
      </c>
      <c r="B17" s="307" t="s">
        <v>31</v>
      </c>
      <c r="C17" s="307"/>
      <c r="D17" s="307" t="s">
        <v>46</v>
      </c>
      <c r="E17" s="308" t="s">
        <v>310</v>
      </c>
      <c r="F17" s="308" t="s">
        <v>358</v>
      </c>
    </row>
    <row r="18" spans="1:8" ht="16.5" customHeight="1" x14ac:dyDescent="0.3">
      <c r="A18" s="306"/>
      <c r="B18" s="41" t="s">
        <v>34</v>
      </c>
      <c r="C18" s="41" t="s">
        <v>33</v>
      </c>
      <c r="D18" s="307"/>
      <c r="E18" s="308"/>
      <c r="F18" s="30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49.5" x14ac:dyDescent="0.3">
      <c r="A33" s="4" t="s">
        <v>51</v>
      </c>
      <c r="B33" s="130">
        <v>1</v>
      </c>
      <c r="C33" s="131"/>
      <c r="D33" s="240" t="s">
        <v>414</v>
      </c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43182</v>
      </c>
      <c r="B49" s="124"/>
      <c r="C49" s="135"/>
      <c r="D49" s="124"/>
    </row>
    <row r="50" spans="1:7" x14ac:dyDescent="0.3">
      <c r="A50" s="306" t="s">
        <v>30</v>
      </c>
      <c r="B50" s="307" t="s">
        <v>31</v>
      </c>
      <c r="C50" s="307"/>
      <c r="D50" s="307" t="s">
        <v>46</v>
      </c>
      <c r="E50" s="308" t="s">
        <v>310</v>
      </c>
      <c r="F50" s="308" t="s">
        <v>360</v>
      </c>
      <c r="G50" s="127"/>
    </row>
    <row r="51" spans="1:7" x14ac:dyDescent="0.3">
      <c r="A51" s="306"/>
      <c r="B51" s="41" t="s">
        <v>34</v>
      </c>
      <c r="C51" s="41" t="s">
        <v>33</v>
      </c>
      <c r="D51" s="307"/>
      <c r="E51" s="308"/>
      <c r="F51" s="30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ht="33" x14ac:dyDescent="0.3">
      <c r="A66" s="8" t="s">
        <v>129</v>
      </c>
      <c r="B66" s="130">
        <v>1</v>
      </c>
      <c r="C66" s="130"/>
      <c r="D66" s="113" t="s">
        <v>411</v>
      </c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ht="33" x14ac:dyDescent="0.3">
      <c r="A77" s="70" t="s">
        <v>170</v>
      </c>
      <c r="B77" s="130">
        <v>1</v>
      </c>
      <c r="C77" s="131"/>
      <c r="D77" s="151" t="s">
        <v>415</v>
      </c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28</v>
      </c>
    </row>
    <row r="85" spans="1:7" x14ac:dyDescent="0.3">
      <c r="A85" s="5" t="s">
        <v>35</v>
      </c>
      <c r="B85" s="132"/>
      <c r="C85" s="133"/>
      <c r="D85" s="134">
        <f>D84/(COUNT(B65:C83)*2)</f>
        <v>0.93333333333333335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106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1</v>
      </c>
      <c r="C97" s="213"/>
      <c r="D97" s="223" t="s">
        <v>412</v>
      </c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 t="s">
        <v>32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</v>
      </c>
    </row>
    <row r="102" spans="1:7" ht="18" x14ac:dyDescent="0.35">
      <c r="A102" s="42" t="s">
        <v>61</v>
      </c>
      <c r="B102" s="152"/>
      <c r="C102" s="153"/>
      <c r="D102" s="143">
        <f>SUM(D84,D100,D61)</f>
        <v>61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0.953125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43182</v>
      </c>
      <c r="B106" s="124"/>
      <c r="C106" s="135"/>
      <c r="D106" s="124"/>
    </row>
    <row r="107" spans="1:7" x14ac:dyDescent="0.3">
      <c r="A107" s="306" t="s">
        <v>30</v>
      </c>
      <c r="B107" s="307" t="s">
        <v>31</v>
      </c>
      <c r="C107" s="307"/>
      <c r="D107" s="307" t="s">
        <v>46</v>
      </c>
      <c r="E107" s="308" t="s">
        <v>310</v>
      </c>
      <c r="F107" s="308" t="s">
        <v>360</v>
      </c>
    </row>
    <row r="108" spans="1:7" x14ac:dyDescent="0.3">
      <c r="A108" s="306"/>
      <c r="B108" s="41" t="s">
        <v>34</v>
      </c>
      <c r="C108" s="41" t="s">
        <v>33</v>
      </c>
      <c r="D108" s="307"/>
      <c r="E108" s="308"/>
      <c r="F108" s="30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12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ht="54" customHeight="1" x14ac:dyDescent="0.3">
      <c r="A128" s="4" t="s">
        <v>170</v>
      </c>
      <c r="B128" s="130">
        <v>1</v>
      </c>
      <c r="C128" s="131"/>
      <c r="D128" s="223" t="s">
        <v>416</v>
      </c>
      <c r="E128" s="94"/>
      <c r="F128" s="204"/>
    </row>
    <row r="129" spans="1:7" s="112" customFormat="1" ht="37.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21.75" customHeight="1" x14ac:dyDescent="0.3">
      <c r="A130" s="70" t="s">
        <v>240</v>
      </c>
      <c r="B130" s="130">
        <v>2</v>
      </c>
      <c r="C130" s="131"/>
      <c r="D130" s="138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33</v>
      </c>
    </row>
    <row r="140" spans="1:7" x14ac:dyDescent="0.3">
      <c r="A140" s="5" t="s">
        <v>35</v>
      </c>
      <c r="B140" s="132"/>
      <c r="C140" s="133"/>
      <c r="D140" s="134">
        <f>D139/(COUNT(B121:C138)*2)</f>
        <v>0.97058823529411764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49.5" x14ac:dyDescent="0.3">
      <c r="A147" s="238" t="s">
        <v>404</v>
      </c>
      <c r="B147" s="130">
        <v>0</v>
      </c>
      <c r="C147" s="150">
        <f>IF(B147=0, -5, "0")</f>
        <v>-5</v>
      </c>
      <c r="D147" s="116" t="s">
        <v>413</v>
      </c>
      <c r="E147" s="116" t="s">
        <v>442</v>
      </c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49.5" x14ac:dyDescent="0.3">
      <c r="A151" s="219" t="s">
        <v>391</v>
      </c>
      <c r="B151" s="130">
        <v>1</v>
      </c>
      <c r="C151" s="225"/>
      <c r="D151" s="116" t="s">
        <v>417</v>
      </c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55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0.83333333333333337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43182</v>
      </c>
      <c r="B161" s="124"/>
      <c r="C161" s="135"/>
      <c r="D161" s="127"/>
    </row>
    <row r="162" spans="1:7" x14ac:dyDescent="0.3">
      <c r="A162" s="306" t="s">
        <v>30</v>
      </c>
      <c r="B162" s="307" t="s">
        <v>31</v>
      </c>
      <c r="C162" s="307"/>
      <c r="D162" s="307" t="s">
        <v>46</v>
      </c>
      <c r="E162" s="308" t="s">
        <v>310</v>
      </c>
      <c r="F162" s="308" t="s">
        <v>360</v>
      </c>
      <c r="G162" s="127"/>
    </row>
    <row r="163" spans="1:7" x14ac:dyDescent="0.3">
      <c r="A163" s="306"/>
      <c r="B163" s="41" t="s">
        <v>34</v>
      </c>
      <c r="C163" s="41" t="s">
        <v>33</v>
      </c>
      <c r="D163" s="307"/>
      <c r="E163" s="308"/>
      <c r="F163" s="30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435</v>
      </c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87.75" customHeight="1" x14ac:dyDescent="0.35">
      <c r="A186" s="266" t="s">
        <v>186</v>
      </c>
      <c r="B186" s="130">
        <v>0</v>
      </c>
      <c r="C186" s="136">
        <f>IF(B186=0, -10, "0")</f>
        <v>-10</v>
      </c>
      <c r="D186" s="296" t="s">
        <v>443</v>
      </c>
      <c r="E186" s="95" t="s">
        <v>433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2" t="s">
        <v>379</v>
      </c>
      <c r="B195" s="312"/>
      <c r="C195" s="312"/>
      <c r="D195" s="312"/>
      <c r="E195" s="312"/>
      <c r="F195" s="312"/>
      <c r="G195" s="127"/>
    </row>
    <row r="196" spans="1:7" s="112" customFormat="1" ht="35.25" customHeight="1" x14ac:dyDescent="0.3">
      <c r="A196" s="4" t="s">
        <v>361</v>
      </c>
      <c r="B196" s="130">
        <v>1</v>
      </c>
      <c r="C196" s="131"/>
      <c r="D196" s="116" t="s">
        <v>418</v>
      </c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34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0.68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48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43182</v>
      </c>
      <c r="B208" s="124"/>
      <c r="C208" s="135"/>
      <c r="D208" s="124"/>
    </row>
    <row r="209" spans="1:7" x14ac:dyDescent="0.3">
      <c r="A209" s="306" t="s">
        <v>30</v>
      </c>
      <c r="B209" s="307" t="s">
        <v>31</v>
      </c>
      <c r="C209" s="307"/>
      <c r="D209" s="307" t="s">
        <v>46</v>
      </c>
      <c r="E209" s="308" t="s">
        <v>310</v>
      </c>
      <c r="F209" s="308" t="s">
        <v>360</v>
      </c>
      <c r="G209" s="127"/>
    </row>
    <row r="210" spans="1:7" x14ac:dyDescent="0.3">
      <c r="A210" s="306"/>
      <c r="B210" s="41" t="s">
        <v>34</v>
      </c>
      <c r="C210" s="41" t="s">
        <v>33</v>
      </c>
      <c r="D210" s="307"/>
      <c r="E210" s="308"/>
      <c r="F210" s="30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35.25" customHeight="1" x14ac:dyDescent="0.3">
      <c r="A228" s="4" t="s">
        <v>173</v>
      </c>
      <c r="B228" s="130">
        <v>1</v>
      </c>
      <c r="C228" s="136"/>
      <c r="D228" s="113" t="s">
        <v>434</v>
      </c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33</v>
      </c>
    </row>
    <row r="245" spans="1:7" x14ac:dyDescent="0.3">
      <c r="A245" s="5" t="s">
        <v>35</v>
      </c>
      <c r="B245" s="132"/>
      <c r="C245" s="133"/>
      <c r="D245" s="134">
        <f>D244/(COUNT(B226:C243)*2)</f>
        <v>0.97058823529411764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1</v>
      </c>
      <c r="C249" s="150" t="str">
        <f>IF(B249=0, -5, "0")</f>
        <v>0</v>
      </c>
      <c r="D249" s="137" t="s">
        <v>419</v>
      </c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2" t="s">
        <v>379</v>
      </c>
      <c r="B256" s="312"/>
      <c r="C256" s="312"/>
      <c r="D256" s="312"/>
      <c r="E256" s="312"/>
      <c r="F256" s="312"/>
    </row>
    <row r="257" spans="1:7" ht="31.5" customHeight="1" x14ac:dyDescent="0.3">
      <c r="A257" s="58" t="s">
        <v>361</v>
      </c>
      <c r="B257" s="130">
        <v>1</v>
      </c>
      <c r="C257" s="227"/>
      <c r="D257" s="295" t="s">
        <v>420</v>
      </c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0.92307692307692313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77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0.96250000000000002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43182</v>
      </c>
      <c r="B269" s="124"/>
      <c r="C269" s="135"/>
      <c r="D269" s="124"/>
      <c r="F269" s="206"/>
      <c r="G269" s="214"/>
    </row>
    <row r="270" spans="1:7" s="16" customFormat="1" x14ac:dyDescent="0.3">
      <c r="A270" s="306" t="s">
        <v>30</v>
      </c>
      <c r="B270" s="307" t="s">
        <v>31</v>
      </c>
      <c r="C270" s="307"/>
      <c r="D270" s="307" t="s">
        <v>46</v>
      </c>
      <c r="E270" s="308" t="s">
        <v>310</v>
      </c>
      <c r="F270" s="308" t="s">
        <v>360</v>
      </c>
      <c r="G270" s="214"/>
    </row>
    <row r="271" spans="1:7" s="16" customFormat="1" x14ac:dyDescent="0.3">
      <c r="A271" s="306"/>
      <c r="B271" s="41" t="s">
        <v>34</v>
      </c>
      <c r="C271" s="41" t="s">
        <v>33</v>
      </c>
      <c r="D271" s="307"/>
      <c r="E271" s="308"/>
      <c r="F271" s="30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33" x14ac:dyDescent="0.3">
      <c r="A274" s="7" t="s">
        <v>135</v>
      </c>
      <c r="B274" s="130">
        <v>1</v>
      </c>
      <c r="C274" s="130"/>
      <c r="D274" s="138" t="s">
        <v>421</v>
      </c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422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3" t="s">
        <v>396</v>
      </c>
      <c r="B308" s="314"/>
      <c r="C308" s="314"/>
      <c r="D308" s="314"/>
      <c r="E308" s="314"/>
      <c r="F308" s="315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1</v>
      </c>
      <c r="C311" s="213"/>
      <c r="D311" s="165" t="s">
        <v>423</v>
      </c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0.95833333333333337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0.95833333333333337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43182</v>
      </c>
      <c r="B321" s="124"/>
      <c r="C321" s="135"/>
      <c r="D321" s="127"/>
    </row>
    <row r="322" spans="1:7" x14ac:dyDescent="0.3">
      <c r="A322" s="306" t="s">
        <v>30</v>
      </c>
      <c r="B322" s="307" t="s">
        <v>31</v>
      </c>
      <c r="C322" s="307"/>
      <c r="D322" s="307" t="s">
        <v>46</v>
      </c>
      <c r="E322" s="308" t="s">
        <v>310</v>
      </c>
      <c r="F322" s="308" t="s">
        <v>360</v>
      </c>
      <c r="G322" s="127"/>
    </row>
    <row r="323" spans="1:7" x14ac:dyDescent="0.3">
      <c r="A323" s="306"/>
      <c r="B323" s="41" t="s">
        <v>34</v>
      </c>
      <c r="C323" s="41" t="s">
        <v>33</v>
      </c>
      <c r="D323" s="307"/>
      <c r="E323" s="308"/>
      <c r="F323" s="30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9" t="s">
        <v>6</v>
      </c>
      <c r="B325" s="131">
        <v>2</v>
      </c>
      <c r="C325" s="131"/>
      <c r="D325" s="116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3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424</v>
      </c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3" t="s">
        <v>379</v>
      </c>
      <c r="B349" s="314"/>
      <c r="C349" s="314"/>
      <c r="D349" s="314"/>
      <c r="E349" s="314"/>
      <c r="F349" s="31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43182</v>
      </c>
      <c r="B361" s="124"/>
      <c r="C361" s="135"/>
      <c r="D361" s="124"/>
    </row>
    <row r="362" spans="1:7" x14ac:dyDescent="0.3">
      <c r="A362" s="306" t="s">
        <v>30</v>
      </c>
      <c r="B362" s="307" t="s">
        <v>31</v>
      </c>
      <c r="C362" s="307"/>
      <c r="D362" s="307" t="s">
        <v>46</v>
      </c>
      <c r="E362" s="308" t="s">
        <v>310</v>
      </c>
      <c r="F362" s="308" t="s">
        <v>360</v>
      </c>
      <c r="G362" s="127"/>
    </row>
    <row r="363" spans="1:7" x14ac:dyDescent="0.3">
      <c r="A363" s="306"/>
      <c r="B363" s="41" t="s">
        <v>34</v>
      </c>
      <c r="C363" s="41" t="s">
        <v>33</v>
      </c>
      <c r="D363" s="307"/>
      <c r="E363" s="308"/>
      <c r="F363" s="30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ht="99" x14ac:dyDescent="0.3">
      <c r="A366" s="70" t="s">
        <v>49</v>
      </c>
      <c r="B366" s="130">
        <v>0</v>
      </c>
      <c r="C366" s="130"/>
      <c r="D366" s="95" t="s">
        <v>447</v>
      </c>
      <c r="E366" s="124" t="s">
        <v>425</v>
      </c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0.875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426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2" t="s">
        <v>379</v>
      </c>
      <c r="B383" s="312"/>
      <c r="C383" s="312"/>
      <c r="D383" s="312"/>
      <c r="E383" s="312"/>
      <c r="F383" s="31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1</v>
      </c>
      <c r="C385" s="130"/>
      <c r="D385" s="113" t="s">
        <v>423</v>
      </c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0.88235294117647056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43182</v>
      </c>
      <c r="B394" s="124"/>
      <c r="C394" s="135"/>
      <c r="D394" s="127"/>
      <c r="G394" s="127"/>
    </row>
    <row r="395" spans="1:7" x14ac:dyDescent="0.3">
      <c r="A395" s="306" t="s">
        <v>30</v>
      </c>
      <c r="B395" s="307" t="s">
        <v>31</v>
      </c>
      <c r="C395" s="307"/>
      <c r="D395" s="307" t="s">
        <v>46</v>
      </c>
      <c r="E395" s="308" t="s">
        <v>310</v>
      </c>
      <c r="F395" s="308" t="s">
        <v>360</v>
      </c>
      <c r="G395" s="127"/>
    </row>
    <row r="396" spans="1:7" x14ac:dyDescent="0.3">
      <c r="A396" s="306"/>
      <c r="B396" s="41" t="s">
        <v>34</v>
      </c>
      <c r="C396" s="41" t="s">
        <v>33</v>
      </c>
      <c r="D396" s="307"/>
      <c r="E396" s="308"/>
      <c r="F396" s="30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2" t="s">
        <v>379</v>
      </c>
      <c r="B435" s="312"/>
      <c r="C435" s="312"/>
      <c r="D435" s="312"/>
      <c r="E435" s="312"/>
      <c r="F435" s="31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1</v>
      </c>
      <c r="C437" s="130"/>
      <c r="D437" s="129" t="s">
        <v>427</v>
      </c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43182</v>
      </c>
      <c r="B447" s="124"/>
      <c r="C447" s="135"/>
      <c r="D447" s="124"/>
    </row>
    <row r="448" spans="1:7" x14ac:dyDescent="0.3">
      <c r="A448" s="306" t="s">
        <v>30</v>
      </c>
      <c r="B448" s="307" t="s">
        <v>31</v>
      </c>
      <c r="C448" s="307"/>
      <c r="D448" s="307" t="s">
        <v>46</v>
      </c>
      <c r="E448" s="308" t="s">
        <v>310</v>
      </c>
      <c r="F448" s="308" t="s">
        <v>360</v>
      </c>
      <c r="G448" s="127"/>
    </row>
    <row r="449" spans="1:6" x14ac:dyDescent="0.3">
      <c r="A449" s="306"/>
      <c r="B449" s="41" t="s">
        <v>34</v>
      </c>
      <c r="C449" s="41" t="s">
        <v>33</v>
      </c>
      <c r="D449" s="307"/>
      <c r="E449" s="308"/>
      <c r="F449" s="30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09" t="s">
        <v>379</v>
      </c>
      <c r="B471" s="310"/>
      <c r="C471" s="310"/>
      <c r="D471" s="310"/>
      <c r="E471" s="310"/>
      <c r="F471" s="310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1" t="s">
        <v>367</v>
      </c>
      <c r="B483" s="311"/>
      <c r="C483" s="311"/>
      <c r="D483" s="311"/>
      <c r="E483" s="185"/>
      <c r="F483" s="201"/>
    </row>
    <row r="484" spans="1:7" x14ac:dyDescent="0.3">
      <c r="A484" s="74">
        <f>B11</f>
        <v>43182</v>
      </c>
      <c r="B484" s="124"/>
      <c r="C484" s="135"/>
      <c r="D484" s="124"/>
    </row>
    <row r="485" spans="1:7" x14ac:dyDescent="0.3">
      <c r="A485" s="306" t="s">
        <v>30</v>
      </c>
      <c r="B485" s="307" t="s">
        <v>31</v>
      </c>
      <c r="C485" s="307"/>
      <c r="D485" s="307" t="s">
        <v>46</v>
      </c>
      <c r="E485" s="308" t="s">
        <v>310</v>
      </c>
      <c r="F485" s="308" t="s">
        <v>360</v>
      </c>
      <c r="G485" s="127"/>
    </row>
    <row r="486" spans="1:7" x14ac:dyDescent="0.3">
      <c r="A486" s="306"/>
      <c r="B486" s="41" t="s">
        <v>34</v>
      </c>
      <c r="C486" s="41" t="s">
        <v>33</v>
      </c>
      <c r="D486" s="307"/>
      <c r="E486" s="308"/>
      <c r="F486" s="30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0</v>
      </c>
      <c r="C492" s="131"/>
      <c r="D492" s="116" t="s">
        <v>428</v>
      </c>
      <c r="E492" s="116" t="s">
        <v>444</v>
      </c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0.8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43182</v>
      </c>
      <c r="B506" s="124"/>
      <c r="C506" s="135"/>
      <c r="D506" s="124"/>
    </row>
    <row r="507" spans="1:7" x14ac:dyDescent="0.3">
      <c r="A507" s="306" t="s">
        <v>30</v>
      </c>
      <c r="B507" s="307" t="s">
        <v>31</v>
      </c>
      <c r="C507" s="307"/>
      <c r="D507" s="307" t="s">
        <v>46</v>
      </c>
      <c r="E507" s="308" t="s">
        <v>310</v>
      </c>
      <c r="F507" s="308" t="s">
        <v>360</v>
      </c>
      <c r="G507" s="127"/>
    </row>
    <row r="508" spans="1:7" x14ac:dyDescent="0.3">
      <c r="A508" s="306"/>
      <c r="B508" s="41" t="s">
        <v>34</v>
      </c>
      <c r="C508" s="41" t="s">
        <v>33</v>
      </c>
      <c r="D508" s="307"/>
      <c r="E508" s="308"/>
      <c r="F508" s="308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49.5" x14ac:dyDescent="0.3">
      <c r="A510" s="9" t="s">
        <v>218</v>
      </c>
      <c r="B510" s="130">
        <v>1</v>
      </c>
      <c r="C510" s="130"/>
      <c r="D510" s="138" t="s">
        <v>429</v>
      </c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7</v>
      </c>
    </row>
    <row r="514" spans="1:7" x14ac:dyDescent="0.3">
      <c r="A514" s="5" t="s">
        <v>35</v>
      </c>
      <c r="B514" s="132"/>
      <c r="C514" s="133"/>
      <c r="D514" s="134">
        <f>D513/(COUNT(B509:C512)*2)</f>
        <v>0.875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43182</v>
      </c>
      <c r="B517" s="124"/>
      <c r="C517" s="135"/>
      <c r="D517" s="124"/>
    </row>
    <row r="518" spans="1:7" x14ac:dyDescent="0.3">
      <c r="A518" s="306" t="s">
        <v>30</v>
      </c>
      <c r="B518" s="307" t="s">
        <v>31</v>
      </c>
      <c r="C518" s="307"/>
      <c r="D518" s="307" t="s">
        <v>46</v>
      </c>
      <c r="E518" s="308" t="s">
        <v>310</v>
      </c>
      <c r="F518" s="308" t="s">
        <v>360</v>
      </c>
      <c r="G518" s="127"/>
    </row>
    <row r="519" spans="1:7" x14ac:dyDescent="0.3">
      <c r="A519" s="306"/>
      <c r="B519" s="41" t="s">
        <v>34</v>
      </c>
      <c r="C519" s="41" t="s">
        <v>33</v>
      </c>
      <c r="D519" s="307"/>
      <c r="E519" s="308"/>
      <c r="F519" s="308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43182</v>
      </c>
      <c r="B537" s="124"/>
      <c r="C537" s="135"/>
      <c r="D537" s="124"/>
      <c r="G537" s="127"/>
    </row>
    <row r="538" spans="1:7" x14ac:dyDescent="0.3">
      <c r="A538" s="306" t="s">
        <v>30</v>
      </c>
      <c r="B538" s="307" t="s">
        <v>31</v>
      </c>
      <c r="C538" s="307"/>
      <c r="D538" s="307" t="s">
        <v>46</v>
      </c>
      <c r="E538" s="308" t="s">
        <v>310</v>
      </c>
      <c r="F538" s="308" t="s">
        <v>360</v>
      </c>
      <c r="G538" s="127"/>
    </row>
    <row r="539" spans="1:7" x14ac:dyDescent="0.3">
      <c r="A539" s="306"/>
      <c r="B539" s="41" t="s">
        <v>34</v>
      </c>
      <c r="C539" s="41" t="s">
        <v>33</v>
      </c>
      <c r="D539" s="307"/>
      <c r="E539" s="308"/>
      <c r="F539" s="308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0.92434210526315785</v>
      </c>
    </row>
  </sheetData>
  <sheetProtection algorithmName="SHA-512" hashValue="+qy5L087SYu90JYbtfxUqtuJYKd3xfW5x03koTv9esfh2ZjYRGhV2wlMM59Bdvznhv5I3GbOl7cYYlOm1hBmqg==" saltValue="DjXW+CyhQ+b0f1faBut25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540:B542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543 B498 B512 B532"/>
  </dataValidations>
  <pageMargins left="0.7" right="0.7" top="0.75" bottom="0.75" header="0.3" footer="0.3"/>
  <pageSetup paperSize="9" scale="38" orientation="portrait" r:id="rId1"/>
  <rowBreaks count="5" manualBreakCount="5">
    <brk id="85" max="6" man="1"/>
    <brk id="174" max="6" man="1"/>
    <brk id="267" max="6" man="1"/>
    <brk id="359" max="6" man="1"/>
    <brk id="458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80" zoomScale="80" zoomScaleNormal="90" zoomScaleSheetLayoutView="80" workbookViewId="0">
      <selection activeCell="B114" sqref="B114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5"/>
      <c r="E1" s="325"/>
      <c r="F1" s="325"/>
      <c r="G1" s="325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25"/>
    </row>
    <row r="7" spans="1:7" s="12" customFormat="1" ht="21.75" customHeight="1" x14ac:dyDescent="0.45">
      <c r="A7" s="327" t="str">
        <f>'A1 Exploitation'!A8:F8</f>
        <v>Beni Khalled</v>
      </c>
      <c r="B7" s="327"/>
      <c r="C7" s="327"/>
      <c r="D7" s="327"/>
      <c r="E7" s="327"/>
      <c r="F7" s="327"/>
      <c r="G7" s="125"/>
    </row>
    <row r="8" spans="1:7" s="12" customFormat="1" ht="24" x14ac:dyDescent="0.45">
      <c r="A8" s="14" t="s">
        <v>42</v>
      </c>
      <c r="B8" s="347" t="str">
        <f>'A1 Exploitation'!B9:F9</f>
        <v>M Dhia Mechlaoui et M Souheil Draoui</v>
      </c>
      <c r="C8" s="347"/>
      <c r="D8" s="347"/>
      <c r="E8" s="347"/>
      <c r="F8" s="347"/>
      <c r="G8" s="125"/>
    </row>
    <row r="9" spans="1:7" s="12" customFormat="1" ht="24" x14ac:dyDescent="0.45">
      <c r="A9" s="15" t="s">
        <v>44</v>
      </c>
      <c r="B9" s="348" t="str">
        <f>'A1 Exploitation'!B10:F10</f>
        <v xml:space="preserve">M Marouen Hadded (Directeur magasin) et Chefs rayon </v>
      </c>
      <c r="C9" s="348"/>
      <c r="D9" s="348"/>
      <c r="E9" s="348"/>
      <c r="F9" s="348"/>
      <c r="G9" s="125"/>
    </row>
    <row r="10" spans="1:7" s="12" customFormat="1" ht="24" x14ac:dyDescent="0.45">
      <c r="A10" s="14" t="s">
        <v>43</v>
      </c>
      <c r="B10" s="345">
        <f>'A1 Exploitation'!B11:F11</f>
        <v>43182</v>
      </c>
      <c r="C10" s="345"/>
      <c r="D10" s="345"/>
      <c r="E10" s="345"/>
      <c r="F10" s="345"/>
      <c r="G10" s="125"/>
    </row>
    <row r="11" spans="1:7" s="12" customFormat="1" ht="24" x14ac:dyDescent="0.45">
      <c r="A11" s="14" t="s">
        <v>294</v>
      </c>
      <c r="B11" s="344">
        <f>D199</f>
        <v>0.93269230769230771</v>
      </c>
      <c r="C11" s="344"/>
      <c r="D11" s="344"/>
      <c r="E11" s="344"/>
      <c r="F11" s="344"/>
      <c r="G11" s="125"/>
    </row>
    <row r="12" spans="1:7" s="12" customFormat="1" ht="22.5" x14ac:dyDescent="0.45">
      <c r="A12" s="11"/>
      <c r="D12" s="323"/>
      <c r="E12" s="323"/>
      <c r="F12" s="323"/>
      <c r="G12" s="323"/>
    </row>
    <row r="13" spans="1:7" s="12" customFormat="1" ht="11.25" customHeight="1" x14ac:dyDescent="0.3">
      <c r="A13" s="306" t="s">
        <v>30</v>
      </c>
      <c r="B13" s="307" t="s">
        <v>31</v>
      </c>
      <c r="C13" s="307"/>
      <c r="D13" s="307" t="s">
        <v>46</v>
      </c>
      <c r="E13" s="307" t="s">
        <v>190</v>
      </c>
      <c r="F13" s="307" t="s">
        <v>191</v>
      </c>
      <c r="G13" s="112"/>
    </row>
    <row r="14" spans="1:7" s="12" customFormat="1" ht="12.75" customHeight="1" x14ac:dyDescent="0.3">
      <c r="A14" s="306"/>
      <c r="B14" s="34" t="s">
        <v>34</v>
      </c>
      <c r="C14" s="34" t="s">
        <v>33</v>
      </c>
      <c r="D14" s="307"/>
      <c r="E14" s="307"/>
      <c r="F14" s="30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1" t="s">
        <v>36</v>
      </c>
      <c r="B22" s="337"/>
      <c r="C22" s="338"/>
      <c r="D22" s="250">
        <f>SUM(B17:C21)</f>
        <v>10</v>
      </c>
    </row>
    <row r="23" spans="1:7" x14ac:dyDescent="0.3">
      <c r="A23" s="332" t="s">
        <v>295</v>
      </c>
      <c r="B23" s="333"/>
      <c r="C23" s="334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0" t="s">
        <v>4</v>
      </c>
      <c r="B25" s="331"/>
      <c r="C25" s="331"/>
      <c r="D25" s="331"/>
      <c r="E25" s="331"/>
      <c r="F25" s="33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48">
        <f>SUM(B26:C32)</f>
        <v>14</v>
      </c>
    </row>
    <row r="34" spans="1:7" x14ac:dyDescent="0.3">
      <c r="A34" s="332" t="s">
        <v>295</v>
      </c>
      <c r="B34" s="333"/>
      <c r="C34" s="334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0" t="s">
        <v>219</v>
      </c>
      <c r="B36" s="331"/>
      <c r="C36" s="331"/>
      <c r="D36" s="331"/>
      <c r="E36" s="331"/>
      <c r="F36" s="331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48">
        <f>SUM(B37:C41)</f>
        <v>10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430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48">
        <f>SUM(B46:C51)</f>
        <v>12</v>
      </c>
    </row>
    <row r="53" spans="1:7" x14ac:dyDescent="0.3">
      <c r="A53" s="332" t="s">
        <v>295</v>
      </c>
      <c r="B53" s="333"/>
      <c r="C53" s="334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0" t="s">
        <v>8</v>
      </c>
      <c r="B55" s="331"/>
      <c r="C55" s="331"/>
      <c r="D55" s="331"/>
      <c r="E55" s="331"/>
      <c r="F55" s="331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431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48">
        <f>SUM(B56:C62)</f>
        <v>14</v>
      </c>
    </row>
    <row r="64" spans="1:7" x14ac:dyDescent="0.3">
      <c r="A64" s="332" t="s">
        <v>295</v>
      </c>
      <c r="B64" s="333"/>
      <c r="C64" s="334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0" t="s">
        <v>130</v>
      </c>
      <c r="B66" s="331"/>
      <c r="C66" s="331"/>
      <c r="D66" s="331"/>
      <c r="E66" s="331"/>
      <c r="F66" s="33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432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48">
        <f>SUM(B67:C83)</f>
        <v>24</v>
      </c>
    </row>
    <row r="85" spans="1:7" x14ac:dyDescent="0.3">
      <c r="A85" s="332" t="s">
        <v>295</v>
      </c>
      <c r="B85" s="333"/>
      <c r="C85" s="334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0" t="s">
        <v>211</v>
      </c>
      <c r="B87" s="331"/>
      <c r="C87" s="331"/>
      <c r="D87" s="331"/>
      <c r="E87" s="331"/>
      <c r="F87" s="331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ht="49.5" x14ac:dyDescent="0.3">
      <c r="A95" s="20" t="s">
        <v>165</v>
      </c>
      <c r="B95" s="110">
        <v>0</v>
      </c>
      <c r="C95" s="94"/>
      <c r="D95" s="95" t="s">
        <v>445</v>
      </c>
      <c r="E95" s="95" t="s">
        <v>446</v>
      </c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48">
        <f>SUM(B88:C101)</f>
        <v>20</v>
      </c>
    </row>
    <row r="103" spans="1:7" x14ac:dyDescent="0.3">
      <c r="A103" s="332" t="s">
        <v>295</v>
      </c>
      <c r="B103" s="333"/>
      <c r="C103" s="334"/>
      <c r="D103" s="33">
        <f>D102/(COUNT(B88:C101)*2)</f>
        <v>0.90909090909090906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0" t="s">
        <v>212</v>
      </c>
      <c r="B106" s="331"/>
      <c r="C106" s="331"/>
      <c r="D106" s="331"/>
      <c r="E106" s="331"/>
      <c r="F106" s="33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 t="s">
        <v>32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 t="s">
        <v>32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48">
        <f>SUM(B107:C117)</f>
        <v>10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0" t="s">
        <v>185</v>
      </c>
      <c r="B121" s="331"/>
      <c r="C121" s="331"/>
      <c r="D121" s="331"/>
      <c r="E121" s="331"/>
      <c r="F121" s="331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436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48">
        <f>SUM(B122:C132)</f>
        <v>20</v>
      </c>
    </row>
    <row r="134" spans="1:7" x14ac:dyDescent="0.3">
      <c r="A134" s="332" t="s">
        <v>295</v>
      </c>
      <c r="B134" s="333"/>
      <c r="C134" s="334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0" t="s">
        <v>71</v>
      </c>
      <c r="B136" s="331"/>
      <c r="C136" s="331"/>
      <c r="D136" s="331"/>
      <c r="E136" s="331"/>
      <c r="F136" s="331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48">
        <f>SUM(B137:C148)</f>
        <v>24</v>
      </c>
    </row>
    <row r="150" spans="1:7" x14ac:dyDescent="0.3">
      <c r="A150" s="332" t="s">
        <v>295</v>
      </c>
      <c r="B150" s="333"/>
      <c r="C150" s="334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0" t="s">
        <v>217</v>
      </c>
      <c r="B152" s="331"/>
      <c r="C152" s="331"/>
      <c r="D152" s="331"/>
      <c r="E152" s="331"/>
      <c r="F152" s="331"/>
    </row>
    <row r="153" spans="1:7" ht="48.75" customHeight="1" x14ac:dyDescent="0.3">
      <c r="A153" s="50" t="s">
        <v>279</v>
      </c>
      <c r="B153" s="94">
        <v>1</v>
      </c>
      <c r="C153" s="94"/>
      <c r="D153" s="95" t="s">
        <v>441</v>
      </c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50.2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438</v>
      </c>
      <c r="E155" s="94"/>
      <c r="F155" s="94"/>
    </row>
    <row r="156" spans="1:7" ht="33.75" x14ac:dyDescent="0.35">
      <c r="A156" s="40" t="s">
        <v>307</v>
      </c>
      <c r="B156" s="94">
        <v>0</v>
      </c>
      <c r="C156" s="120">
        <f>IF(B156=0, -5, "0")</f>
        <v>-5</v>
      </c>
      <c r="D156" s="95" t="s">
        <v>437</v>
      </c>
      <c r="E156" s="95" t="s">
        <v>439</v>
      </c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2" t="s">
        <v>36</v>
      </c>
      <c r="B161" s="337"/>
      <c r="C161" s="338"/>
      <c r="D161" s="250">
        <f>SUM(B153:C160)</f>
        <v>7</v>
      </c>
    </row>
    <row r="162" spans="1:7" x14ac:dyDescent="0.3">
      <c r="A162" s="332" t="s">
        <v>295</v>
      </c>
      <c r="B162" s="333"/>
      <c r="C162" s="334"/>
      <c r="D162" s="33">
        <f>D161/(COUNT(B153:C160)*2)</f>
        <v>0.3888888888888889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0" t="s">
        <v>77</v>
      </c>
      <c r="B164" s="331"/>
      <c r="C164" s="331"/>
      <c r="D164" s="331"/>
      <c r="E164" s="331"/>
      <c r="F164" s="33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48">
        <f>SUM(B165:C168)</f>
        <v>8</v>
      </c>
    </row>
    <row r="170" spans="1:7" x14ac:dyDescent="0.3">
      <c r="A170" s="332" t="s">
        <v>295</v>
      </c>
      <c r="B170" s="333"/>
      <c r="C170" s="334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5" t="s">
        <v>17</v>
      </c>
      <c r="B172" s="336"/>
      <c r="C172" s="336"/>
      <c r="D172" s="336"/>
      <c r="E172" s="336"/>
      <c r="F172" s="336"/>
    </row>
    <row r="173" spans="1:7" ht="33" x14ac:dyDescent="0.3">
      <c r="A173" s="20" t="s">
        <v>180</v>
      </c>
      <c r="B173" s="94">
        <v>1</v>
      </c>
      <c r="C173" s="94"/>
      <c r="D173" s="297" t="s">
        <v>440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48">
        <f>SUM(B173:C176)</f>
        <v>7</v>
      </c>
    </row>
    <row r="178" spans="1:7" x14ac:dyDescent="0.3">
      <c r="A178" s="332" t="s">
        <v>295</v>
      </c>
      <c r="B178" s="333"/>
      <c r="C178" s="334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0" t="s">
        <v>78</v>
      </c>
      <c r="B180" s="331"/>
      <c r="C180" s="331"/>
      <c r="D180" s="331"/>
      <c r="E180" s="331"/>
      <c r="F180" s="33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48">
        <f>SUM(B181:C185)</f>
        <v>10</v>
      </c>
    </row>
    <row r="187" spans="1:7" x14ac:dyDescent="0.3">
      <c r="A187" s="332" t="s">
        <v>295</v>
      </c>
      <c r="B187" s="333"/>
      <c r="C187" s="334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0" t="s">
        <v>216</v>
      </c>
      <c r="B189" s="331"/>
      <c r="C189" s="331"/>
      <c r="D189" s="331"/>
      <c r="E189" s="331"/>
      <c r="F189" s="33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4</v>
      </c>
    </row>
    <row r="195" spans="1:6" x14ac:dyDescent="0.3">
      <c r="A195" s="332" t="s">
        <v>295</v>
      </c>
      <c r="B195" s="333"/>
      <c r="C195" s="334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3">
        <v>0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0.93269230769230771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5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5"/>
      <c r="E1" s="325"/>
      <c r="F1" s="325"/>
      <c r="G1" s="325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6" t="s">
        <v>179</v>
      </c>
      <c r="B7" s="326"/>
      <c r="C7" s="326"/>
      <c r="D7" s="326"/>
      <c r="E7" s="326"/>
      <c r="F7" s="326"/>
      <c r="G7" s="125"/>
    </row>
    <row r="8" spans="1:7" ht="29.25" x14ac:dyDescent="0.45">
      <c r="A8" s="327" t="str">
        <f>'Page de garde'!D18</f>
        <v>Beni Khalled</v>
      </c>
      <c r="B8" s="327"/>
      <c r="C8" s="327"/>
      <c r="D8" s="327"/>
      <c r="E8" s="327"/>
      <c r="F8" s="327"/>
      <c r="G8" s="125"/>
    </row>
    <row r="9" spans="1:7" ht="24" x14ac:dyDescent="0.45">
      <c r="A9" s="14" t="s">
        <v>42</v>
      </c>
      <c r="B9" s="328"/>
      <c r="C9" s="328"/>
      <c r="D9" s="328"/>
      <c r="E9" s="328"/>
      <c r="F9" s="328"/>
      <c r="G9" s="125"/>
    </row>
    <row r="10" spans="1:7" ht="24" x14ac:dyDescent="0.45">
      <c r="A10" s="15" t="s">
        <v>44</v>
      </c>
      <c r="B10" s="329"/>
      <c r="C10" s="329"/>
      <c r="D10" s="329"/>
      <c r="E10" s="329"/>
      <c r="F10" s="329"/>
      <c r="G10" s="125"/>
    </row>
    <row r="11" spans="1:7" ht="24" x14ac:dyDescent="0.45">
      <c r="A11" s="14" t="s">
        <v>43</v>
      </c>
      <c r="B11" s="324"/>
      <c r="C11" s="324"/>
      <c r="D11" s="324"/>
      <c r="E11" s="324"/>
      <c r="F11" s="324"/>
      <c r="G11" s="125"/>
    </row>
    <row r="12" spans="1:7" ht="24" x14ac:dyDescent="0.45">
      <c r="A12" s="14" t="s">
        <v>239</v>
      </c>
      <c r="B12" s="322">
        <f>D549</f>
        <v>0</v>
      </c>
      <c r="C12" s="322"/>
      <c r="D12" s="322"/>
      <c r="E12" s="322"/>
      <c r="F12" s="322"/>
      <c r="G12" s="125"/>
    </row>
    <row r="13" spans="1:7" ht="22.5" x14ac:dyDescent="0.45">
      <c r="D13" s="323"/>
      <c r="E13" s="323"/>
      <c r="F13" s="323"/>
      <c r="G13" s="32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6" t="s">
        <v>30</v>
      </c>
      <c r="B17" s="307" t="s">
        <v>31</v>
      </c>
      <c r="C17" s="307"/>
      <c r="D17" s="307" t="s">
        <v>46</v>
      </c>
      <c r="E17" s="308" t="s">
        <v>310</v>
      </c>
      <c r="F17" s="308" t="s">
        <v>358</v>
      </c>
    </row>
    <row r="18" spans="1:8" ht="16.5" customHeight="1" x14ac:dyDescent="0.3">
      <c r="A18" s="306"/>
      <c r="B18" s="41" t="s">
        <v>34</v>
      </c>
      <c r="C18" s="41" t="s">
        <v>33</v>
      </c>
      <c r="D18" s="307"/>
      <c r="E18" s="308"/>
      <c r="F18" s="30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6" t="s">
        <v>30</v>
      </c>
      <c r="B50" s="307" t="s">
        <v>31</v>
      </c>
      <c r="C50" s="307"/>
      <c r="D50" s="307" t="s">
        <v>46</v>
      </c>
      <c r="E50" s="308" t="s">
        <v>310</v>
      </c>
      <c r="F50" s="308" t="s">
        <v>360</v>
      </c>
      <c r="G50" s="127"/>
    </row>
    <row r="51" spans="1:7" x14ac:dyDescent="0.3">
      <c r="A51" s="306"/>
      <c r="B51" s="41" t="s">
        <v>34</v>
      </c>
      <c r="C51" s="41" t="s">
        <v>33</v>
      </c>
      <c r="D51" s="307"/>
      <c r="E51" s="308"/>
      <c r="F51" s="30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6" t="s">
        <v>30</v>
      </c>
      <c r="B107" s="307" t="s">
        <v>31</v>
      </c>
      <c r="C107" s="307"/>
      <c r="D107" s="307" t="s">
        <v>46</v>
      </c>
      <c r="E107" s="308" t="s">
        <v>310</v>
      </c>
      <c r="F107" s="308" t="s">
        <v>360</v>
      </c>
    </row>
    <row r="108" spans="1:7" x14ac:dyDescent="0.3">
      <c r="A108" s="306"/>
      <c r="B108" s="41" t="s">
        <v>34</v>
      </c>
      <c r="C108" s="41" t="s">
        <v>33</v>
      </c>
      <c r="D108" s="307"/>
      <c r="E108" s="308"/>
      <c r="F108" s="30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6" t="s">
        <v>30</v>
      </c>
      <c r="B162" s="307" t="s">
        <v>31</v>
      </c>
      <c r="C162" s="307"/>
      <c r="D162" s="307" t="s">
        <v>46</v>
      </c>
      <c r="E162" s="308" t="s">
        <v>310</v>
      </c>
      <c r="F162" s="308" t="s">
        <v>360</v>
      </c>
      <c r="G162" s="127"/>
    </row>
    <row r="163" spans="1:7" x14ac:dyDescent="0.3">
      <c r="A163" s="306"/>
      <c r="B163" s="41" t="s">
        <v>34</v>
      </c>
      <c r="C163" s="41" t="s">
        <v>33</v>
      </c>
      <c r="D163" s="307"/>
      <c r="E163" s="308"/>
      <c r="F163" s="30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2" t="s">
        <v>379</v>
      </c>
      <c r="B195" s="312"/>
      <c r="C195" s="312"/>
      <c r="D195" s="312"/>
      <c r="E195" s="312"/>
      <c r="F195" s="31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6" t="s">
        <v>30</v>
      </c>
      <c r="B209" s="307" t="s">
        <v>31</v>
      </c>
      <c r="C209" s="307"/>
      <c r="D209" s="307" t="s">
        <v>46</v>
      </c>
      <c r="E209" s="308" t="s">
        <v>310</v>
      </c>
      <c r="F209" s="308" t="s">
        <v>360</v>
      </c>
      <c r="G209" s="127"/>
    </row>
    <row r="210" spans="1:7" x14ac:dyDescent="0.3">
      <c r="A210" s="306"/>
      <c r="B210" s="41" t="s">
        <v>34</v>
      </c>
      <c r="C210" s="41" t="s">
        <v>33</v>
      </c>
      <c r="D210" s="307"/>
      <c r="E210" s="308"/>
      <c r="F210" s="30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2" t="s">
        <v>379</v>
      </c>
      <c r="B256" s="312"/>
      <c r="C256" s="312"/>
      <c r="D256" s="312"/>
      <c r="E256" s="312"/>
      <c r="F256" s="31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6" t="s">
        <v>30</v>
      </c>
      <c r="B270" s="307" t="s">
        <v>31</v>
      </c>
      <c r="C270" s="307"/>
      <c r="D270" s="307" t="s">
        <v>46</v>
      </c>
      <c r="E270" s="308" t="s">
        <v>310</v>
      </c>
      <c r="F270" s="308" t="s">
        <v>360</v>
      </c>
      <c r="G270" s="214"/>
    </row>
    <row r="271" spans="1:7" s="16" customFormat="1" x14ac:dyDescent="0.3">
      <c r="A271" s="306"/>
      <c r="B271" s="41" t="s">
        <v>34</v>
      </c>
      <c r="C271" s="41" t="s">
        <v>33</v>
      </c>
      <c r="D271" s="307"/>
      <c r="E271" s="308"/>
      <c r="F271" s="30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3" t="s">
        <v>396</v>
      </c>
      <c r="B308" s="314"/>
      <c r="C308" s="314"/>
      <c r="D308" s="314"/>
      <c r="E308" s="314"/>
      <c r="F308" s="31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6" t="s">
        <v>30</v>
      </c>
      <c r="B322" s="307" t="s">
        <v>31</v>
      </c>
      <c r="C322" s="307"/>
      <c r="D322" s="307" t="s">
        <v>46</v>
      </c>
      <c r="E322" s="308" t="s">
        <v>310</v>
      </c>
      <c r="F322" s="308" t="s">
        <v>360</v>
      </c>
      <c r="G322" s="127"/>
    </row>
    <row r="323" spans="1:7" x14ac:dyDescent="0.3">
      <c r="A323" s="306"/>
      <c r="B323" s="41" t="s">
        <v>34</v>
      </c>
      <c r="C323" s="41" t="s">
        <v>33</v>
      </c>
      <c r="D323" s="307"/>
      <c r="E323" s="308"/>
      <c r="F323" s="30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3" t="s">
        <v>379</v>
      </c>
      <c r="B349" s="314"/>
      <c r="C349" s="314"/>
      <c r="D349" s="314"/>
      <c r="E349" s="314"/>
      <c r="F349" s="31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6" t="s">
        <v>30</v>
      </c>
      <c r="B362" s="307" t="s">
        <v>31</v>
      </c>
      <c r="C362" s="307"/>
      <c r="D362" s="307" t="s">
        <v>46</v>
      </c>
      <c r="E362" s="308" t="s">
        <v>310</v>
      </c>
      <c r="F362" s="308" t="s">
        <v>360</v>
      </c>
      <c r="G362" s="127"/>
    </row>
    <row r="363" spans="1:7" x14ac:dyDescent="0.3">
      <c r="A363" s="306"/>
      <c r="B363" s="41" t="s">
        <v>34</v>
      </c>
      <c r="C363" s="41" t="s">
        <v>33</v>
      </c>
      <c r="D363" s="307"/>
      <c r="E363" s="308"/>
      <c r="F363" s="30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2" t="s">
        <v>379</v>
      </c>
      <c r="B383" s="312"/>
      <c r="C383" s="312"/>
      <c r="D383" s="312"/>
      <c r="E383" s="312"/>
      <c r="F383" s="31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6" t="s">
        <v>30</v>
      </c>
      <c r="B395" s="307" t="s">
        <v>31</v>
      </c>
      <c r="C395" s="307"/>
      <c r="D395" s="307" t="s">
        <v>46</v>
      </c>
      <c r="E395" s="308" t="s">
        <v>310</v>
      </c>
      <c r="F395" s="308" t="s">
        <v>360</v>
      </c>
      <c r="G395" s="127"/>
    </row>
    <row r="396" spans="1:7" x14ac:dyDescent="0.3">
      <c r="A396" s="306"/>
      <c r="B396" s="41" t="s">
        <v>34</v>
      </c>
      <c r="C396" s="41" t="s">
        <v>33</v>
      </c>
      <c r="D396" s="307"/>
      <c r="E396" s="308"/>
      <c r="F396" s="30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2" t="s">
        <v>379</v>
      </c>
      <c r="B435" s="312"/>
      <c r="C435" s="312"/>
      <c r="D435" s="312"/>
      <c r="E435" s="312"/>
      <c r="F435" s="31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6" t="s">
        <v>30</v>
      </c>
      <c r="B448" s="307" t="s">
        <v>31</v>
      </c>
      <c r="C448" s="307"/>
      <c r="D448" s="307" t="s">
        <v>46</v>
      </c>
      <c r="E448" s="308" t="s">
        <v>310</v>
      </c>
      <c r="F448" s="308" t="s">
        <v>360</v>
      </c>
      <c r="G448" s="127"/>
    </row>
    <row r="449" spans="1:6" x14ac:dyDescent="0.3">
      <c r="A449" s="306"/>
      <c r="B449" s="41" t="s">
        <v>34</v>
      </c>
      <c r="C449" s="41" t="s">
        <v>33</v>
      </c>
      <c r="D449" s="307"/>
      <c r="E449" s="308"/>
      <c r="F449" s="30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9" t="s">
        <v>379</v>
      </c>
      <c r="B471" s="310"/>
      <c r="C471" s="310"/>
      <c r="D471" s="310"/>
      <c r="E471" s="310"/>
      <c r="F471" s="31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1" t="s">
        <v>367</v>
      </c>
      <c r="B483" s="311"/>
      <c r="C483" s="311"/>
      <c r="D483" s="31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6" t="s">
        <v>30</v>
      </c>
      <c r="B485" s="307" t="s">
        <v>31</v>
      </c>
      <c r="C485" s="307"/>
      <c r="D485" s="307" t="s">
        <v>46</v>
      </c>
      <c r="E485" s="308" t="s">
        <v>310</v>
      </c>
      <c r="F485" s="308" t="s">
        <v>360</v>
      </c>
      <c r="G485" s="127"/>
    </row>
    <row r="486" spans="1:7" x14ac:dyDescent="0.3">
      <c r="A486" s="306"/>
      <c r="B486" s="41" t="s">
        <v>34</v>
      </c>
      <c r="C486" s="41" t="s">
        <v>33</v>
      </c>
      <c r="D486" s="307"/>
      <c r="E486" s="308"/>
      <c r="F486" s="30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6" t="s">
        <v>30</v>
      </c>
      <c r="B507" s="307" t="s">
        <v>31</v>
      </c>
      <c r="C507" s="307"/>
      <c r="D507" s="307" t="s">
        <v>46</v>
      </c>
      <c r="E507" s="308" t="s">
        <v>310</v>
      </c>
      <c r="F507" s="308" t="s">
        <v>360</v>
      </c>
      <c r="G507" s="127"/>
    </row>
    <row r="508" spans="1:7" x14ac:dyDescent="0.3">
      <c r="A508" s="306"/>
      <c r="B508" s="41" t="s">
        <v>34</v>
      </c>
      <c r="C508" s="41" t="s">
        <v>33</v>
      </c>
      <c r="D508" s="349"/>
      <c r="E508" s="308"/>
      <c r="F508" s="30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6" t="s">
        <v>30</v>
      </c>
      <c r="B518" s="307" t="s">
        <v>31</v>
      </c>
      <c r="C518" s="307"/>
      <c r="D518" s="307" t="s">
        <v>46</v>
      </c>
      <c r="E518" s="308" t="s">
        <v>310</v>
      </c>
      <c r="F518" s="308" t="s">
        <v>360</v>
      </c>
      <c r="G518" s="127"/>
    </row>
    <row r="519" spans="1:7" x14ac:dyDescent="0.3">
      <c r="A519" s="306"/>
      <c r="B519" s="41" t="s">
        <v>34</v>
      </c>
      <c r="C519" s="41" t="s">
        <v>33</v>
      </c>
      <c r="D519" s="349"/>
      <c r="E519" s="308"/>
      <c r="F519" s="30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6" t="s">
        <v>30</v>
      </c>
      <c r="B538" s="307" t="s">
        <v>31</v>
      </c>
      <c r="C538" s="307"/>
      <c r="D538" s="307" t="s">
        <v>46</v>
      </c>
      <c r="E538" s="308" t="s">
        <v>310</v>
      </c>
      <c r="F538" s="308" t="s">
        <v>360</v>
      </c>
      <c r="G538" s="127"/>
    </row>
    <row r="539" spans="1:7" x14ac:dyDescent="0.3">
      <c r="A539" s="306"/>
      <c r="B539" s="41" t="s">
        <v>34</v>
      </c>
      <c r="C539" s="41" t="s">
        <v>33</v>
      </c>
      <c r="D539" s="349"/>
      <c r="E539" s="308"/>
      <c r="F539" s="30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5"/>
      <c r="E1" s="325"/>
      <c r="F1" s="325"/>
      <c r="G1" s="325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25"/>
    </row>
    <row r="7" spans="1:7" s="12" customFormat="1" ht="21.75" customHeight="1" x14ac:dyDescent="0.45">
      <c r="A7" s="327" t="str">
        <f>'A2 Exploitation'!A8:F8</f>
        <v>Beni Khalled</v>
      </c>
      <c r="B7" s="327"/>
      <c r="C7" s="327"/>
      <c r="D7" s="327"/>
      <c r="E7" s="327"/>
      <c r="F7" s="327"/>
      <c r="G7" s="125"/>
    </row>
    <row r="8" spans="1:7" s="12" customFormat="1" ht="24" x14ac:dyDescent="0.45">
      <c r="A8" s="14" t="s">
        <v>42</v>
      </c>
      <c r="B8" s="347">
        <f>'A2 Exploitation'!B9:F9</f>
        <v>0</v>
      </c>
      <c r="C8" s="347"/>
      <c r="D8" s="347"/>
      <c r="E8" s="347"/>
      <c r="F8" s="347"/>
      <c r="G8" s="125"/>
    </row>
    <row r="9" spans="1:7" s="12" customFormat="1" ht="24" x14ac:dyDescent="0.45">
      <c r="A9" s="15" t="s">
        <v>44</v>
      </c>
      <c r="B9" s="348">
        <f>'A2 Exploitation'!B10:F10</f>
        <v>0</v>
      </c>
      <c r="C9" s="348"/>
      <c r="D9" s="348"/>
      <c r="E9" s="348"/>
      <c r="F9" s="348"/>
      <c r="G9" s="125"/>
    </row>
    <row r="10" spans="1:7" s="12" customFormat="1" ht="24" x14ac:dyDescent="0.45">
      <c r="A10" s="14" t="s">
        <v>43</v>
      </c>
      <c r="B10" s="345">
        <f>'A2 Exploitation'!B11:F11</f>
        <v>0</v>
      </c>
      <c r="C10" s="345"/>
      <c r="D10" s="345"/>
      <c r="E10" s="345"/>
      <c r="F10" s="345"/>
      <c r="G10" s="125"/>
    </row>
    <row r="11" spans="1:7" s="12" customFormat="1" ht="24" x14ac:dyDescent="0.45">
      <c r="A11" s="14" t="s">
        <v>294</v>
      </c>
      <c r="B11" s="344">
        <f>D199</f>
        <v>0</v>
      </c>
      <c r="C11" s="344"/>
      <c r="D11" s="344"/>
      <c r="E11" s="344"/>
      <c r="F11" s="344"/>
      <c r="G11" s="125"/>
    </row>
    <row r="12" spans="1:7" s="12" customFormat="1" ht="22.5" x14ac:dyDescent="0.45">
      <c r="A12" s="11"/>
      <c r="D12" s="323"/>
      <c r="E12" s="323"/>
      <c r="F12" s="323"/>
      <c r="G12" s="323"/>
    </row>
    <row r="13" spans="1:7" s="12" customFormat="1" ht="11.25" customHeight="1" x14ac:dyDescent="0.3">
      <c r="A13" s="306" t="s">
        <v>30</v>
      </c>
      <c r="B13" s="307" t="s">
        <v>31</v>
      </c>
      <c r="C13" s="307"/>
      <c r="D13" s="307" t="s">
        <v>46</v>
      </c>
      <c r="E13" s="307" t="s">
        <v>190</v>
      </c>
      <c r="F13" s="307" t="s">
        <v>191</v>
      </c>
      <c r="G13" s="112"/>
    </row>
    <row r="14" spans="1:7" s="12" customFormat="1" ht="12.75" customHeight="1" x14ac:dyDescent="0.3">
      <c r="A14" s="306"/>
      <c r="B14" s="34" t="s">
        <v>34</v>
      </c>
      <c r="C14" s="34" t="s">
        <v>33</v>
      </c>
      <c r="D14" s="307"/>
      <c r="E14" s="307"/>
      <c r="F14" s="30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37"/>
      <c r="C22" s="338"/>
      <c r="D22" s="250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0" t="s">
        <v>4</v>
      </c>
      <c r="B25" s="331"/>
      <c r="C25" s="331"/>
      <c r="D25" s="331"/>
      <c r="E25" s="331"/>
      <c r="F25" s="33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48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0" t="s">
        <v>219</v>
      </c>
      <c r="B36" s="331"/>
      <c r="C36" s="331"/>
      <c r="D36" s="331"/>
      <c r="E36" s="331"/>
      <c r="F36" s="33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48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48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0" t="s">
        <v>8</v>
      </c>
      <c r="B55" s="331"/>
      <c r="C55" s="331"/>
      <c r="D55" s="331"/>
      <c r="E55" s="331"/>
      <c r="F55" s="33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48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0" t="s">
        <v>130</v>
      </c>
      <c r="B66" s="331"/>
      <c r="C66" s="331"/>
      <c r="D66" s="331"/>
      <c r="E66" s="331"/>
      <c r="F66" s="33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48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0" t="s">
        <v>211</v>
      </c>
      <c r="B87" s="331"/>
      <c r="C87" s="331"/>
      <c r="D87" s="331"/>
      <c r="E87" s="331"/>
      <c r="F87" s="33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48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0" t="s">
        <v>212</v>
      </c>
      <c r="B106" s="331"/>
      <c r="C106" s="331"/>
      <c r="D106" s="331"/>
      <c r="E106" s="331"/>
      <c r="F106" s="33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0" t="s">
        <v>185</v>
      </c>
      <c r="B121" s="331"/>
      <c r="C121" s="331"/>
      <c r="D121" s="331"/>
      <c r="E121" s="331"/>
      <c r="F121" s="33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48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0" t="s">
        <v>71</v>
      </c>
      <c r="B136" s="331"/>
      <c r="C136" s="331"/>
      <c r="D136" s="331"/>
      <c r="E136" s="331"/>
      <c r="F136" s="33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48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0" t="s">
        <v>217</v>
      </c>
      <c r="B152" s="331"/>
      <c r="C152" s="331"/>
      <c r="D152" s="331"/>
      <c r="E152" s="331"/>
      <c r="F152" s="33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7"/>
      <c r="C161" s="338"/>
      <c r="D161" s="250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0" t="s">
        <v>77</v>
      </c>
      <c r="B164" s="331"/>
      <c r="C164" s="331"/>
      <c r="D164" s="331"/>
      <c r="E164" s="331"/>
      <c r="F164" s="33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48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5" t="s">
        <v>17</v>
      </c>
      <c r="B172" s="336"/>
      <c r="C172" s="336"/>
      <c r="D172" s="336"/>
      <c r="E172" s="336"/>
      <c r="F172" s="33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48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0" t="s">
        <v>78</v>
      </c>
      <c r="B180" s="331"/>
      <c r="C180" s="331"/>
      <c r="D180" s="331"/>
      <c r="E180" s="331"/>
      <c r="F180" s="33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48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0" t="s">
        <v>216</v>
      </c>
      <c r="B189" s="331"/>
      <c r="C189" s="331"/>
      <c r="D189" s="331"/>
      <c r="E189" s="331"/>
      <c r="F189" s="33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9" zoomScale="60" workbookViewId="0">
      <selection activeCell="D547" sqref="D547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5"/>
      <c r="E1" s="325"/>
      <c r="F1" s="325"/>
      <c r="G1" s="325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6" t="s">
        <v>179</v>
      </c>
      <c r="B7" s="326"/>
      <c r="C7" s="326"/>
      <c r="D7" s="326"/>
      <c r="E7" s="326"/>
      <c r="F7" s="326"/>
      <c r="G7" s="125"/>
    </row>
    <row r="8" spans="1:7" ht="29.25" x14ac:dyDescent="0.45">
      <c r="A8" s="327" t="str">
        <f>'Page de garde'!D18</f>
        <v>Beni Khalled</v>
      </c>
      <c r="B8" s="327"/>
      <c r="C8" s="327"/>
      <c r="D8" s="327"/>
      <c r="E8" s="327"/>
      <c r="F8" s="327"/>
      <c r="G8" s="125"/>
    </row>
    <row r="9" spans="1:7" ht="24" x14ac:dyDescent="0.45">
      <c r="A9" s="14" t="s">
        <v>42</v>
      </c>
      <c r="B9" s="328"/>
      <c r="C9" s="328"/>
      <c r="D9" s="328"/>
      <c r="E9" s="328"/>
      <c r="F9" s="328"/>
      <c r="G9" s="125"/>
    </row>
    <row r="10" spans="1:7" ht="24" x14ac:dyDescent="0.45">
      <c r="A10" s="15" t="s">
        <v>44</v>
      </c>
      <c r="B10" s="329"/>
      <c r="C10" s="329"/>
      <c r="D10" s="329"/>
      <c r="E10" s="329"/>
      <c r="F10" s="329"/>
      <c r="G10" s="125"/>
    </row>
    <row r="11" spans="1:7" ht="24" x14ac:dyDescent="0.45">
      <c r="A11" s="14" t="s">
        <v>43</v>
      </c>
      <c r="B11" s="324"/>
      <c r="C11" s="324"/>
      <c r="D11" s="324"/>
      <c r="E11" s="324"/>
      <c r="F11" s="324"/>
      <c r="G11" s="125"/>
    </row>
    <row r="12" spans="1:7" ht="24" x14ac:dyDescent="0.45">
      <c r="A12" s="14" t="s">
        <v>239</v>
      </c>
      <c r="B12" s="322">
        <f>D549</f>
        <v>0</v>
      </c>
      <c r="C12" s="322"/>
      <c r="D12" s="322"/>
      <c r="E12" s="322"/>
      <c r="F12" s="322"/>
      <c r="G12" s="125"/>
    </row>
    <row r="13" spans="1:7" ht="22.5" x14ac:dyDescent="0.45">
      <c r="D13" s="323"/>
      <c r="E13" s="323"/>
      <c r="F13" s="323"/>
      <c r="G13" s="32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6" t="s">
        <v>30</v>
      </c>
      <c r="B17" s="307" t="s">
        <v>31</v>
      </c>
      <c r="C17" s="307"/>
      <c r="D17" s="307" t="s">
        <v>46</v>
      </c>
      <c r="E17" s="308" t="s">
        <v>310</v>
      </c>
      <c r="F17" s="308" t="s">
        <v>358</v>
      </c>
    </row>
    <row r="18" spans="1:8" ht="16.5" customHeight="1" x14ac:dyDescent="0.3">
      <c r="A18" s="306"/>
      <c r="B18" s="41" t="s">
        <v>34</v>
      </c>
      <c r="C18" s="41" t="s">
        <v>33</v>
      </c>
      <c r="D18" s="307"/>
      <c r="E18" s="308"/>
      <c r="F18" s="30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6" t="s">
        <v>30</v>
      </c>
      <c r="B50" s="307" t="s">
        <v>31</v>
      </c>
      <c r="C50" s="307"/>
      <c r="D50" s="307" t="s">
        <v>46</v>
      </c>
      <c r="E50" s="308" t="s">
        <v>310</v>
      </c>
      <c r="F50" s="308" t="s">
        <v>360</v>
      </c>
      <c r="G50" s="127"/>
    </row>
    <row r="51" spans="1:7" x14ac:dyDescent="0.3">
      <c r="A51" s="306"/>
      <c r="B51" s="41" t="s">
        <v>34</v>
      </c>
      <c r="C51" s="41" t="s">
        <v>33</v>
      </c>
      <c r="D51" s="307"/>
      <c r="E51" s="308"/>
      <c r="F51" s="30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6" t="s">
        <v>30</v>
      </c>
      <c r="B107" s="307" t="s">
        <v>31</v>
      </c>
      <c r="C107" s="307"/>
      <c r="D107" s="307" t="s">
        <v>46</v>
      </c>
      <c r="E107" s="308" t="s">
        <v>310</v>
      </c>
      <c r="F107" s="308" t="s">
        <v>360</v>
      </c>
    </row>
    <row r="108" spans="1:7" x14ac:dyDescent="0.3">
      <c r="A108" s="306"/>
      <c r="B108" s="41" t="s">
        <v>34</v>
      </c>
      <c r="C108" s="41" t="s">
        <v>33</v>
      </c>
      <c r="D108" s="307"/>
      <c r="E108" s="308"/>
      <c r="F108" s="30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6" t="s">
        <v>30</v>
      </c>
      <c r="B162" s="307" t="s">
        <v>31</v>
      </c>
      <c r="C162" s="307"/>
      <c r="D162" s="307" t="s">
        <v>46</v>
      </c>
      <c r="E162" s="308" t="s">
        <v>310</v>
      </c>
      <c r="F162" s="308" t="s">
        <v>360</v>
      </c>
      <c r="G162" s="127"/>
    </row>
    <row r="163" spans="1:7" x14ac:dyDescent="0.3">
      <c r="A163" s="306"/>
      <c r="B163" s="41" t="s">
        <v>34</v>
      </c>
      <c r="C163" s="41" t="s">
        <v>33</v>
      </c>
      <c r="D163" s="307"/>
      <c r="E163" s="308"/>
      <c r="F163" s="30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2" t="s">
        <v>379</v>
      </c>
      <c r="B195" s="312"/>
      <c r="C195" s="312"/>
      <c r="D195" s="312"/>
      <c r="E195" s="312"/>
      <c r="F195" s="31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6" t="s">
        <v>30</v>
      </c>
      <c r="B209" s="307" t="s">
        <v>31</v>
      </c>
      <c r="C209" s="307"/>
      <c r="D209" s="307" t="s">
        <v>46</v>
      </c>
      <c r="E209" s="308" t="s">
        <v>310</v>
      </c>
      <c r="F209" s="308" t="s">
        <v>360</v>
      </c>
      <c r="G209" s="127"/>
    </row>
    <row r="210" spans="1:7" x14ac:dyDescent="0.3">
      <c r="A210" s="306"/>
      <c r="B210" s="41" t="s">
        <v>34</v>
      </c>
      <c r="C210" s="41" t="s">
        <v>33</v>
      </c>
      <c r="D210" s="307"/>
      <c r="E210" s="308"/>
      <c r="F210" s="30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2" t="s">
        <v>379</v>
      </c>
      <c r="B256" s="312"/>
      <c r="C256" s="312"/>
      <c r="D256" s="312"/>
      <c r="E256" s="312"/>
      <c r="F256" s="31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6" t="s">
        <v>30</v>
      </c>
      <c r="B270" s="307" t="s">
        <v>31</v>
      </c>
      <c r="C270" s="307"/>
      <c r="D270" s="307" t="s">
        <v>46</v>
      </c>
      <c r="E270" s="308" t="s">
        <v>310</v>
      </c>
      <c r="F270" s="308" t="s">
        <v>360</v>
      </c>
      <c r="G270" s="214"/>
    </row>
    <row r="271" spans="1:7" s="16" customFormat="1" x14ac:dyDescent="0.3">
      <c r="A271" s="306"/>
      <c r="B271" s="41" t="s">
        <v>34</v>
      </c>
      <c r="C271" s="41" t="s">
        <v>33</v>
      </c>
      <c r="D271" s="307"/>
      <c r="E271" s="308"/>
      <c r="F271" s="30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3" t="s">
        <v>396</v>
      </c>
      <c r="B308" s="314"/>
      <c r="C308" s="314"/>
      <c r="D308" s="314"/>
      <c r="E308" s="314"/>
      <c r="F308" s="31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6" t="s">
        <v>30</v>
      </c>
      <c r="B322" s="307" t="s">
        <v>31</v>
      </c>
      <c r="C322" s="307"/>
      <c r="D322" s="307" t="s">
        <v>46</v>
      </c>
      <c r="E322" s="308" t="s">
        <v>310</v>
      </c>
      <c r="F322" s="308" t="s">
        <v>360</v>
      </c>
      <c r="G322" s="127"/>
    </row>
    <row r="323" spans="1:7" x14ac:dyDescent="0.3">
      <c r="A323" s="306"/>
      <c r="B323" s="41" t="s">
        <v>34</v>
      </c>
      <c r="C323" s="41" t="s">
        <v>33</v>
      </c>
      <c r="D323" s="307"/>
      <c r="E323" s="308"/>
      <c r="F323" s="30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3" t="s">
        <v>379</v>
      </c>
      <c r="B349" s="314"/>
      <c r="C349" s="314"/>
      <c r="D349" s="314"/>
      <c r="E349" s="314"/>
      <c r="F349" s="31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6" t="s">
        <v>30</v>
      </c>
      <c r="B362" s="307" t="s">
        <v>31</v>
      </c>
      <c r="C362" s="307"/>
      <c r="D362" s="307" t="s">
        <v>46</v>
      </c>
      <c r="E362" s="308" t="s">
        <v>310</v>
      </c>
      <c r="F362" s="308" t="s">
        <v>360</v>
      </c>
      <c r="G362" s="127"/>
    </row>
    <row r="363" spans="1:7" x14ac:dyDescent="0.3">
      <c r="A363" s="306"/>
      <c r="B363" s="41" t="s">
        <v>34</v>
      </c>
      <c r="C363" s="41" t="s">
        <v>33</v>
      </c>
      <c r="D363" s="307"/>
      <c r="E363" s="308"/>
      <c r="F363" s="30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2" t="s">
        <v>379</v>
      </c>
      <c r="B383" s="312"/>
      <c r="C383" s="312"/>
      <c r="D383" s="312"/>
      <c r="E383" s="312"/>
      <c r="F383" s="31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6" t="s">
        <v>30</v>
      </c>
      <c r="B395" s="307" t="s">
        <v>31</v>
      </c>
      <c r="C395" s="307"/>
      <c r="D395" s="307" t="s">
        <v>46</v>
      </c>
      <c r="E395" s="308" t="s">
        <v>310</v>
      </c>
      <c r="F395" s="308" t="s">
        <v>360</v>
      </c>
      <c r="G395" s="127"/>
    </row>
    <row r="396" spans="1:7" x14ac:dyDescent="0.3">
      <c r="A396" s="306"/>
      <c r="B396" s="41" t="s">
        <v>34</v>
      </c>
      <c r="C396" s="41" t="s">
        <v>33</v>
      </c>
      <c r="D396" s="307"/>
      <c r="E396" s="308"/>
      <c r="F396" s="30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2" t="s">
        <v>379</v>
      </c>
      <c r="B435" s="312"/>
      <c r="C435" s="312"/>
      <c r="D435" s="312"/>
      <c r="E435" s="312"/>
      <c r="F435" s="31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6" t="s">
        <v>30</v>
      </c>
      <c r="B448" s="307" t="s">
        <v>31</v>
      </c>
      <c r="C448" s="307"/>
      <c r="D448" s="307" t="s">
        <v>46</v>
      </c>
      <c r="E448" s="308" t="s">
        <v>310</v>
      </c>
      <c r="F448" s="308" t="s">
        <v>360</v>
      </c>
      <c r="G448" s="127"/>
    </row>
    <row r="449" spans="1:6" x14ac:dyDescent="0.3">
      <c r="A449" s="306"/>
      <c r="B449" s="41" t="s">
        <v>34</v>
      </c>
      <c r="C449" s="41" t="s">
        <v>33</v>
      </c>
      <c r="D449" s="307"/>
      <c r="E449" s="308"/>
      <c r="F449" s="30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9" t="s">
        <v>379</v>
      </c>
      <c r="B471" s="310"/>
      <c r="C471" s="310"/>
      <c r="D471" s="310"/>
      <c r="E471" s="310"/>
      <c r="F471" s="31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1" t="s">
        <v>367</v>
      </c>
      <c r="B483" s="311"/>
      <c r="C483" s="311"/>
      <c r="D483" s="31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6" t="s">
        <v>30</v>
      </c>
      <c r="B485" s="307" t="s">
        <v>31</v>
      </c>
      <c r="C485" s="307"/>
      <c r="D485" s="307" t="s">
        <v>46</v>
      </c>
      <c r="E485" s="308" t="s">
        <v>310</v>
      </c>
      <c r="F485" s="308" t="s">
        <v>360</v>
      </c>
      <c r="G485" s="127"/>
    </row>
    <row r="486" spans="1:7" x14ac:dyDescent="0.3">
      <c r="A486" s="306"/>
      <c r="B486" s="41" t="s">
        <v>34</v>
      </c>
      <c r="C486" s="41" t="s">
        <v>33</v>
      </c>
      <c r="D486" s="307"/>
      <c r="E486" s="308"/>
      <c r="F486" s="30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6" t="s">
        <v>30</v>
      </c>
      <c r="B507" s="307" t="s">
        <v>31</v>
      </c>
      <c r="C507" s="307"/>
      <c r="D507" s="307" t="s">
        <v>46</v>
      </c>
      <c r="E507" s="308" t="s">
        <v>310</v>
      </c>
      <c r="F507" s="308" t="s">
        <v>360</v>
      </c>
      <c r="G507" s="127"/>
    </row>
    <row r="508" spans="1:7" x14ac:dyDescent="0.3">
      <c r="A508" s="306"/>
      <c r="B508" s="41" t="s">
        <v>34</v>
      </c>
      <c r="C508" s="41" t="s">
        <v>33</v>
      </c>
      <c r="D508" s="307"/>
      <c r="E508" s="308"/>
      <c r="F508" s="30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6" t="s">
        <v>30</v>
      </c>
      <c r="B518" s="307" t="s">
        <v>31</v>
      </c>
      <c r="C518" s="307"/>
      <c r="D518" s="307" t="s">
        <v>46</v>
      </c>
      <c r="E518" s="308" t="s">
        <v>310</v>
      </c>
      <c r="F518" s="308" t="s">
        <v>360</v>
      </c>
      <c r="G518" s="127"/>
    </row>
    <row r="519" spans="1:7" x14ac:dyDescent="0.3">
      <c r="A519" s="306"/>
      <c r="B519" s="41" t="s">
        <v>34</v>
      </c>
      <c r="C519" s="41" t="s">
        <v>33</v>
      </c>
      <c r="D519" s="307"/>
      <c r="E519" s="308"/>
      <c r="F519" s="30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6" t="s">
        <v>30</v>
      </c>
      <c r="B538" s="307" t="s">
        <v>31</v>
      </c>
      <c r="C538" s="307"/>
      <c r="D538" s="307" t="s">
        <v>46</v>
      </c>
      <c r="E538" s="308" t="s">
        <v>310</v>
      </c>
      <c r="F538" s="308" t="s">
        <v>360</v>
      </c>
      <c r="G538" s="127"/>
    </row>
    <row r="539" spans="1:7" x14ac:dyDescent="0.3">
      <c r="A539" s="306"/>
      <c r="B539" s="41" t="s">
        <v>34</v>
      </c>
      <c r="C539" s="41" t="s">
        <v>33</v>
      </c>
      <c r="D539" s="307"/>
      <c r="E539" s="308"/>
      <c r="F539" s="30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5"/>
      <c r="E1" s="325"/>
      <c r="F1" s="325"/>
      <c r="G1" s="325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25"/>
    </row>
    <row r="7" spans="1:7" s="12" customFormat="1" ht="21.75" customHeight="1" x14ac:dyDescent="0.45">
      <c r="A7" s="327" t="str">
        <f>'A3 Exploitation'!A8:F8</f>
        <v>Beni Khalled</v>
      </c>
      <c r="B7" s="327"/>
      <c r="C7" s="327"/>
      <c r="D7" s="327"/>
      <c r="E7" s="327"/>
      <c r="F7" s="327"/>
      <c r="G7" s="125"/>
    </row>
    <row r="8" spans="1:7" s="12" customFormat="1" ht="24" x14ac:dyDescent="0.45">
      <c r="A8" s="14" t="s">
        <v>42</v>
      </c>
      <c r="B8" s="347">
        <f>'A3 Exploitation'!B9:F9</f>
        <v>0</v>
      </c>
      <c r="C8" s="347"/>
      <c r="D8" s="347"/>
      <c r="E8" s="347"/>
      <c r="F8" s="347"/>
      <c r="G8" s="125"/>
    </row>
    <row r="9" spans="1:7" s="12" customFormat="1" ht="24" x14ac:dyDescent="0.45">
      <c r="A9" s="15" t="s">
        <v>44</v>
      </c>
      <c r="B9" s="348">
        <f>'A3 Exploitation'!B10:F10</f>
        <v>0</v>
      </c>
      <c r="C9" s="348"/>
      <c r="D9" s="348"/>
      <c r="E9" s="348"/>
      <c r="F9" s="348"/>
      <c r="G9" s="125"/>
    </row>
    <row r="10" spans="1:7" s="12" customFormat="1" ht="24" x14ac:dyDescent="0.45">
      <c r="A10" s="14" t="s">
        <v>43</v>
      </c>
      <c r="B10" s="345">
        <f>'A3 Exploitation'!B11:F11</f>
        <v>0</v>
      </c>
      <c r="C10" s="345"/>
      <c r="D10" s="345"/>
      <c r="E10" s="345"/>
      <c r="F10" s="345"/>
      <c r="G10" s="125"/>
    </row>
    <row r="11" spans="1:7" s="12" customFormat="1" ht="24" x14ac:dyDescent="0.45">
      <c r="A11" s="14" t="s">
        <v>294</v>
      </c>
      <c r="B11" s="344">
        <f>D199</f>
        <v>0</v>
      </c>
      <c r="C11" s="344"/>
      <c r="D11" s="344"/>
      <c r="E11" s="344"/>
      <c r="F11" s="344"/>
      <c r="G11" s="125"/>
    </row>
    <row r="12" spans="1:7" s="12" customFormat="1" ht="22.5" x14ac:dyDescent="0.45">
      <c r="A12" s="11"/>
      <c r="D12" s="323"/>
      <c r="E12" s="323"/>
      <c r="F12" s="323"/>
      <c r="G12" s="323"/>
    </row>
    <row r="13" spans="1:7" s="12" customFormat="1" ht="11.25" customHeight="1" x14ac:dyDescent="0.3">
      <c r="A13" s="306" t="s">
        <v>30</v>
      </c>
      <c r="B13" s="307" t="s">
        <v>31</v>
      </c>
      <c r="C13" s="307"/>
      <c r="D13" s="307" t="s">
        <v>46</v>
      </c>
      <c r="E13" s="307" t="s">
        <v>190</v>
      </c>
      <c r="F13" s="307" t="s">
        <v>191</v>
      </c>
      <c r="G13" s="112"/>
    </row>
    <row r="14" spans="1:7" s="12" customFormat="1" ht="12.75" customHeight="1" x14ac:dyDescent="0.3">
      <c r="A14" s="306"/>
      <c r="B14" s="34" t="s">
        <v>34</v>
      </c>
      <c r="C14" s="34" t="s">
        <v>33</v>
      </c>
      <c r="D14" s="307"/>
      <c r="E14" s="307"/>
      <c r="F14" s="30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37"/>
      <c r="C22" s="338"/>
      <c r="D22" s="92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0" t="s">
        <v>4</v>
      </c>
      <c r="B25" s="331"/>
      <c r="C25" s="331"/>
      <c r="D25" s="331"/>
      <c r="E25" s="331"/>
      <c r="F25" s="33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91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0" t="s">
        <v>219</v>
      </c>
      <c r="B36" s="331"/>
      <c r="C36" s="331"/>
      <c r="D36" s="331"/>
      <c r="E36" s="331"/>
      <c r="F36" s="33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91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91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0" t="s">
        <v>8</v>
      </c>
      <c r="B55" s="331"/>
      <c r="C55" s="331"/>
      <c r="D55" s="331"/>
      <c r="E55" s="331"/>
      <c r="F55" s="33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91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0" t="s">
        <v>130</v>
      </c>
      <c r="B66" s="331"/>
      <c r="C66" s="331"/>
      <c r="D66" s="331"/>
      <c r="E66" s="331"/>
      <c r="F66" s="33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91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0" t="s">
        <v>211</v>
      </c>
      <c r="B87" s="331"/>
      <c r="C87" s="331"/>
      <c r="D87" s="331"/>
      <c r="E87" s="331"/>
      <c r="F87" s="33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91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0" t="s">
        <v>212</v>
      </c>
      <c r="B106" s="331"/>
      <c r="C106" s="331"/>
      <c r="D106" s="331"/>
      <c r="E106" s="331"/>
      <c r="F106" s="33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0" t="s">
        <v>185</v>
      </c>
      <c r="B121" s="331"/>
      <c r="C121" s="331"/>
      <c r="D121" s="331"/>
      <c r="E121" s="331"/>
      <c r="F121" s="33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91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0" t="s">
        <v>71</v>
      </c>
      <c r="B136" s="331"/>
      <c r="C136" s="331"/>
      <c r="D136" s="331"/>
      <c r="E136" s="331"/>
      <c r="F136" s="33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91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0" t="s">
        <v>217</v>
      </c>
      <c r="B152" s="331"/>
      <c r="C152" s="331"/>
      <c r="D152" s="331"/>
      <c r="E152" s="331"/>
      <c r="F152" s="33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7"/>
      <c r="C161" s="338"/>
      <c r="D161" s="92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0" t="s">
        <v>77</v>
      </c>
      <c r="B164" s="331"/>
      <c r="C164" s="331"/>
      <c r="D164" s="331"/>
      <c r="E164" s="331"/>
      <c r="F164" s="33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91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5" t="s">
        <v>17</v>
      </c>
      <c r="B172" s="336"/>
      <c r="C172" s="336"/>
      <c r="D172" s="336"/>
      <c r="E172" s="336"/>
      <c r="F172" s="33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91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0" t="s">
        <v>78</v>
      </c>
      <c r="B180" s="331"/>
      <c r="C180" s="331"/>
      <c r="D180" s="331"/>
      <c r="E180" s="331"/>
      <c r="F180" s="33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91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0" t="s">
        <v>216</v>
      </c>
      <c r="B189" s="331"/>
      <c r="C189" s="331"/>
      <c r="D189" s="331"/>
      <c r="E189" s="331"/>
      <c r="F189" s="33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5"/>
      <c r="E1" s="325"/>
      <c r="F1" s="325"/>
      <c r="G1" s="325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6" t="s">
        <v>179</v>
      </c>
      <c r="B7" s="326"/>
      <c r="C7" s="326"/>
      <c r="D7" s="326"/>
      <c r="E7" s="326"/>
      <c r="F7" s="326"/>
      <c r="G7" s="125"/>
    </row>
    <row r="8" spans="1:7" ht="29.25" x14ac:dyDescent="0.45">
      <c r="A8" s="327" t="str">
        <f>'Page de garde'!D18</f>
        <v>Beni Khalled</v>
      </c>
      <c r="B8" s="327"/>
      <c r="C8" s="327"/>
      <c r="D8" s="327"/>
      <c r="E8" s="327"/>
      <c r="F8" s="327"/>
      <c r="G8" s="125"/>
    </row>
    <row r="9" spans="1:7" ht="24" x14ac:dyDescent="0.45">
      <c r="A9" s="14" t="s">
        <v>42</v>
      </c>
      <c r="B9" s="328"/>
      <c r="C9" s="328"/>
      <c r="D9" s="328"/>
      <c r="E9" s="328"/>
      <c r="F9" s="328"/>
      <c r="G9" s="125"/>
    </row>
    <row r="10" spans="1:7" ht="24" x14ac:dyDescent="0.45">
      <c r="A10" s="15" t="s">
        <v>44</v>
      </c>
      <c r="B10" s="329"/>
      <c r="C10" s="329"/>
      <c r="D10" s="329"/>
      <c r="E10" s="329"/>
      <c r="F10" s="329"/>
      <c r="G10" s="125"/>
    </row>
    <row r="11" spans="1:7" ht="24" x14ac:dyDescent="0.45">
      <c r="A11" s="14" t="s">
        <v>43</v>
      </c>
      <c r="B11" s="324"/>
      <c r="C11" s="324"/>
      <c r="D11" s="324"/>
      <c r="E11" s="324"/>
      <c r="F11" s="324"/>
      <c r="G11" s="125"/>
    </row>
    <row r="12" spans="1:7" ht="24" x14ac:dyDescent="0.45">
      <c r="A12" s="14" t="s">
        <v>239</v>
      </c>
      <c r="B12" s="322">
        <f>D549</f>
        <v>0</v>
      </c>
      <c r="C12" s="322"/>
      <c r="D12" s="322"/>
      <c r="E12" s="322"/>
      <c r="F12" s="322"/>
      <c r="G12" s="125"/>
    </row>
    <row r="13" spans="1:7" ht="22.5" x14ac:dyDescent="0.45">
      <c r="D13" s="323"/>
      <c r="E13" s="323"/>
      <c r="F13" s="323"/>
      <c r="G13" s="32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6" t="s">
        <v>30</v>
      </c>
      <c r="B17" s="307" t="s">
        <v>31</v>
      </c>
      <c r="C17" s="307"/>
      <c r="D17" s="307" t="s">
        <v>46</v>
      </c>
      <c r="E17" s="308" t="s">
        <v>310</v>
      </c>
      <c r="F17" s="308" t="s">
        <v>358</v>
      </c>
    </row>
    <row r="18" spans="1:8" ht="16.5" customHeight="1" x14ac:dyDescent="0.3">
      <c r="A18" s="306"/>
      <c r="B18" s="41" t="s">
        <v>34</v>
      </c>
      <c r="C18" s="41" t="s">
        <v>33</v>
      </c>
      <c r="D18" s="307"/>
      <c r="E18" s="308"/>
      <c r="F18" s="30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6" t="s">
        <v>30</v>
      </c>
      <c r="B50" s="307" t="s">
        <v>31</v>
      </c>
      <c r="C50" s="307"/>
      <c r="D50" s="307" t="s">
        <v>46</v>
      </c>
      <c r="E50" s="308" t="s">
        <v>310</v>
      </c>
      <c r="F50" s="308" t="s">
        <v>360</v>
      </c>
      <c r="G50" s="127"/>
    </row>
    <row r="51" spans="1:7" ht="16.5" customHeight="1" x14ac:dyDescent="0.3">
      <c r="A51" s="306"/>
      <c r="B51" s="41" t="s">
        <v>34</v>
      </c>
      <c r="C51" s="41" t="s">
        <v>33</v>
      </c>
      <c r="D51" s="307"/>
      <c r="E51" s="308"/>
      <c r="F51" s="30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6" t="s">
        <v>30</v>
      </c>
      <c r="B107" s="307" t="s">
        <v>31</v>
      </c>
      <c r="C107" s="307"/>
      <c r="D107" s="307" t="s">
        <v>46</v>
      </c>
      <c r="E107" s="308" t="s">
        <v>310</v>
      </c>
      <c r="F107" s="308" t="s">
        <v>360</v>
      </c>
    </row>
    <row r="108" spans="1:7" ht="16.5" customHeight="1" x14ac:dyDescent="0.3">
      <c r="A108" s="306"/>
      <c r="B108" s="41" t="s">
        <v>34</v>
      </c>
      <c r="C108" s="41" t="s">
        <v>33</v>
      </c>
      <c r="D108" s="307"/>
      <c r="E108" s="308"/>
      <c r="F108" s="30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6" t="s">
        <v>30</v>
      </c>
      <c r="B162" s="307" t="s">
        <v>31</v>
      </c>
      <c r="C162" s="307"/>
      <c r="D162" s="307" t="s">
        <v>46</v>
      </c>
      <c r="E162" s="308" t="s">
        <v>310</v>
      </c>
      <c r="F162" s="308" t="s">
        <v>360</v>
      </c>
      <c r="G162" s="127"/>
    </row>
    <row r="163" spans="1:7" ht="16.5" customHeight="1" x14ac:dyDescent="0.3">
      <c r="A163" s="306"/>
      <c r="B163" s="41" t="s">
        <v>34</v>
      </c>
      <c r="C163" s="41" t="s">
        <v>33</v>
      </c>
      <c r="D163" s="307"/>
      <c r="E163" s="308"/>
      <c r="F163" s="30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2" t="s">
        <v>379</v>
      </c>
      <c r="B195" s="312"/>
      <c r="C195" s="312"/>
      <c r="D195" s="312"/>
      <c r="E195" s="312"/>
      <c r="F195" s="31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6" t="s">
        <v>30</v>
      </c>
      <c r="B209" s="307" t="s">
        <v>31</v>
      </c>
      <c r="C209" s="307"/>
      <c r="D209" s="307" t="s">
        <v>46</v>
      </c>
      <c r="E209" s="308" t="s">
        <v>310</v>
      </c>
      <c r="F209" s="308" t="s">
        <v>360</v>
      </c>
      <c r="G209" s="127"/>
    </row>
    <row r="210" spans="1:7" ht="16.5" customHeight="1" x14ac:dyDescent="0.3">
      <c r="A210" s="306"/>
      <c r="B210" s="41" t="s">
        <v>34</v>
      </c>
      <c r="C210" s="41" t="s">
        <v>33</v>
      </c>
      <c r="D210" s="307"/>
      <c r="E210" s="308"/>
      <c r="F210" s="30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2" t="s">
        <v>379</v>
      </c>
      <c r="B256" s="312"/>
      <c r="C256" s="312"/>
      <c r="D256" s="312"/>
      <c r="E256" s="312"/>
      <c r="F256" s="31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6" t="s">
        <v>30</v>
      </c>
      <c r="B270" s="307" t="s">
        <v>31</v>
      </c>
      <c r="C270" s="307"/>
      <c r="D270" s="307" t="s">
        <v>46</v>
      </c>
      <c r="E270" s="308" t="s">
        <v>310</v>
      </c>
      <c r="F270" s="308" t="s">
        <v>360</v>
      </c>
      <c r="G270" s="214"/>
    </row>
    <row r="271" spans="1:7" s="16" customFormat="1" ht="16.5" customHeight="1" x14ac:dyDescent="0.3">
      <c r="A271" s="306"/>
      <c r="B271" s="41" t="s">
        <v>34</v>
      </c>
      <c r="C271" s="41" t="s">
        <v>33</v>
      </c>
      <c r="D271" s="307"/>
      <c r="E271" s="308"/>
      <c r="F271" s="30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3" t="s">
        <v>396</v>
      </c>
      <c r="B308" s="314"/>
      <c r="C308" s="314"/>
      <c r="D308" s="314"/>
      <c r="E308" s="314"/>
      <c r="F308" s="31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6" t="s">
        <v>30</v>
      </c>
      <c r="B322" s="307" t="s">
        <v>31</v>
      </c>
      <c r="C322" s="307"/>
      <c r="D322" s="307" t="s">
        <v>46</v>
      </c>
      <c r="E322" s="308" t="s">
        <v>310</v>
      </c>
      <c r="F322" s="308" t="s">
        <v>360</v>
      </c>
      <c r="G322" s="127"/>
    </row>
    <row r="323" spans="1:7" ht="16.5" customHeight="1" x14ac:dyDescent="0.3">
      <c r="A323" s="306"/>
      <c r="B323" s="41" t="s">
        <v>34</v>
      </c>
      <c r="C323" s="41" t="s">
        <v>33</v>
      </c>
      <c r="D323" s="307"/>
      <c r="E323" s="308"/>
      <c r="F323" s="30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3" t="s">
        <v>379</v>
      </c>
      <c r="B349" s="314"/>
      <c r="C349" s="314"/>
      <c r="D349" s="314"/>
      <c r="E349" s="314"/>
      <c r="F349" s="31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6" t="s">
        <v>30</v>
      </c>
      <c r="B362" s="307" t="s">
        <v>31</v>
      </c>
      <c r="C362" s="307"/>
      <c r="D362" s="307" t="s">
        <v>46</v>
      </c>
      <c r="E362" s="308" t="s">
        <v>310</v>
      </c>
      <c r="F362" s="308" t="s">
        <v>360</v>
      </c>
      <c r="G362" s="127"/>
    </row>
    <row r="363" spans="1:7" ht="16.5" customHeight="1" x14ac:dyDescent="0.3">
      <c r="A363" s="306"/>
      <c r="B363" s="41" t="s">
        <v>34</v>
      </c>
      <c r="C363" s="41" t="s">
        <v>33</v>
      </c>
      <c r="D363" s="307"/>
      <c r="E363" s="308"/>
      <c r="F363" s="30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2" t="s">
        <v>379</v>
      </c>
      <c r="B383" s="312"/>
      <c r="C383" s="312"/>
      <c r="D383" s="312"/>
      <c r="E383" s="312"/>
      <c r="F383" s="31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6" t="s">
        <v>30</v>
      </c>
      <c r="B395" s="307" t="s">
        <v>31</v>
      </c>
      <c r="C395" s="307"/>
      <c r="D395" s="307" t="s">
        <v>46</v>
      </c>
      <c r="E395" s="308" t="s">
        <v>310</v>
      </c>
      <c r="F395" s="308" t="s">
        <v>360</v>
      </c>
      <c r="G395" s="127"/>
    </row>
    <row r="396" spans="1:7" ht="16.5" customHeight="1" x14ac:dyDescent="0.3">
      <c r="A396" s="306"/>
      <c r="B396" s="41" t="s">
        <v>34</v>
      </c>
      <c r="C396" s="41" t="s">
        <v>33</v>
      </c>
      <c r="D396" s="307"/>
      <c r="E396" s="308"/>
      <c r="F396" s="30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2" t="s">
        <v>379</v>
      </c>
      <c r="B435" s="312"/>
      <c r="C435" s="312"/>
      <c r="D435" s="312"/>
      <c r="E435" s="312"/>
      <c r="F435" s="31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6" t="s">
        <v>30</v>
      </c>
      <c r="B448" s="307" t="s">
        <v>31</v>
      </c>
      <c r="C448" s="307"/>
      <c r="D448" s="307" t="s">
        <v>46</v>
      </c>
      <c r="E448" s="308" t="s">
        <v>310</v>
      </c>
      <c r="F448" s="308" t="s">
        <v>360</v>
      </c>
      <c r="G448" s="127"/>
    </row>
    <row r="449" spans="1:6" ht="16.5" customHeight="1" x14ac:dyDescent="0.3">
      <c r="A449" s="306"/>
      <c r="B449" s="41" t="s">
        <v>34</v>
      </c>
      <c r="C449" s="41" t="s">
        <v>33</v>
      </c>
      <c r="D449" s="307"/>
      <c r="E449" s="308"/>
      <c r="F449" s="30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9" t="s">
        <v>379</v>
      </c>
      <c r="B471" s="310"/>
      <c r="C471" s="310"/>
      <c r="D471" s="310"/>
      <c r="E471" s="310"/>
      <c r="F471" s="31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1" t="s">
        <v>367</v>
      </c>
      <c r="B483" s="311"/>
      <c r="C483" s="311"/>
      <c r="D483" s="31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6" t="s">
        <v>30</v>
      </c>
      <c r="B485" s="307" t="s">
        <v>31</v>
      </c>
      <c r="C485" s="307"/>
      <c r="D485" s="307" t="s">
        <v>46</v>
      </c>
      <c r="E485" s="308" t="s">
        <v>310</v>
      </c>
      <c r="F485" s="308" t="s">
        <v>360</v>
      </c>
      <c r="G485" s="127"/>
    </row>
    <row r="486" spans="1:7" ht="16.5" customHeight="1" x14ac:dyDescent="0.3">
      <c r="A486" s="306"/>
      <c r="B486" s="41" t="s">
        <v>34</v>
      </c>
      <c r="C486" s="41" t="s">
        <v>33</v>
      </c>
      <c r="D486" s="307"/>
      <c r="E486" s="308"/>
      <c r="F486" s="30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6" t="s">
        <v>30</v>
      </c>
      <c r="B507" s="307" t="s">
        <v>31</v>
      </c>
      <c r="C507" s="307"/>
      <c r="D507" s="307" t="s">
        <v>46</v>
      </c>
      <c r="E507" s="308" t="s">
        <v>310</v>
      </c>
      <c r="F507" s="308" t="s">
        <v>360</v>
      </c>
      <c r="G507" s="127"/>
    </row>
    <row r="508" spans="1:7" ht="16.5" customHeight="1" x14ac:dyDescent="0.3">
      <c r="A508" s="306"/>
      <c r="B508" s="41" t="s">
        <v>34</v>
      </c>
      <c r="C508" s="41" t="s">
        <v>33</v>
      </c>
      <c r="D508" s="307"/>
      <c r="E508" s="308"/>
      <c r="F508" s="30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6" t="s">
        <v>30</v>
      </c>
      <c r="B518" s="307" t="s">
        <v>31</v>
      </c>
      <c r="C518" s="307"/>
      <c r="D518" s="307" t="s">
        <v>46</v>
      </c>
      <c r="E518" s="308" t="s">
        <v>310</v>
      </c>
      <c r="F518" s="308" t="s">
        <v>360</v>
      </c>
      <c r="G518" s="127"/>
    </row>
    <row r="519" spans="1:7" ht="16.5" customHeight="1" x14ac:dyDescent="0.3">
      <c r="A519" s="306"/>
      <c r="B519" s="41" t="s">
        <v>34</v>
      </c>
      <c r="C519" s="41" t="s">
        <v>33</v>
      </c>
      <c r="D519" s="307"/>
      <c r="E519" s="308"/>
      <c r="F519" s="30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6" t="s">
        <v>30</v>
      </c>
      <c r="B538" s="307" t="s">
        <v>31</v>
      </c>
      <c r="C538" s="307"/>
      <c r="D538" s="307" t="s">
        <v>46</v>
      </c>
      <c r="E538" s="308" t="s">
        <v>310</v>
      </c>
      <c r="F538" s="308" t="s">
        <v>360</v>
      </c>
      <c r="G538" s="127"/>
    </row>
    <row r="539" spans="1:7" ht="16.5" customHeight="1" x14ac:dyDescent="0.3">
      <c r="A539" s="306"/>
      <c r="B539" s="41" t="s">
        <v>34</v>
      </c>
      <c r="C539" s="41" t="s">
        <v>33</v>
      </c>
      <c r="D539" s="307"/>
      <c r="E539" s="308"/>
      <c r="F539" s="30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5"/>
      <c r="E1" s="325"/>
      <c r="F1" s="325"/>
      <c r="G1" s="325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25"/>
    </row>
    <row r="7" spans="1:7" s="12" customFormat="1" ht="21.75" customHeight="1" x14ac:dyDescent="0.45">
      <c r="A7" s="327" t="e">
        <f>#REF!</f>
        <v>#REF!</v>
      </c>
      <c r="B7" s="327"/>
      <c r="C7" s="327"/>
      <c r="D7" s="327"/>
      <c r="E7" s="327"/>
      <c r="F7" s="327"/>
      <c r="G7" s="125"/>
    </row>
    <row r="8" spans="1:7" s="12" customFormat="1" ht="24" x14ac:dyDescent="0.45">
      <c r="A8" s="14" t="s">
        <v>42</v>
      </c>
      <c r="B8" s="347">
        <f>'A4 Exploitation'!B9:F9</f>
        <v>0</v>
      </c>
      <c r="C8" s="347"/>
      <c r="D8" s="347"/>
      <c r="E8" s="347"/>
      <c r="F8" s="347"/>
      <c r="G8" s="125"/>
    </row>
    <row r="9" spans="1:7" s="12" customFormat="1" ht="24" x14ac:dyDescent="0.45">
      <c r="A9" s="15" t="s">
        <v>44</v>
      </c>
      <c r="B9" s="348">
        <f>'A4 Exploitation'!B10:F10</f>
        <v>0</v>
      </c>
      <c r="C9" s="348"/>
      <c r="D9" s="348"/>
      <c r="E9" s="348"/>
      <c r="F9" s="348"/>
      <c r="G9" s="125"/>
    </row>
    <row r="10" spans="1:7" s="12" customFormat="1" ht="24" x14ac:dyDescent="0.45">
      <c r="A10" s="14" t="s">
        <v>43</v>
      </c>
      <c r="B10" s="345">
        <f>'A4 Exploitation'!A8:F8</f>
        <v>0</v>
      </c>
      <c r="C10" s="345"/>
      <c r="D10" s="345"/>
      <c r="E10" s="345"/>
      <c r="F10" s="345"/>
      <c r="G10" s="125"/>
    </row>
    <row r="11" spans="1:7" s="12" customFormat="1" ht="24" x14ac:dyDescent="0.45">
      <c r="A11" s="14" t="s">
        <v>294</v>
      </c>
      <c r="B11" s="344">
        <f>D199</f>
        <v>0</v>
      </c>
      <c r="C11" s="344"/>
      <c r="D11" s="344"/>
      <c r="E11" s="344"/>
      <c r="F11" s="344"/>
      <c r="G11" s="125"/>
    </row>
    <row r="12" spans="1:7" s="12" customFormat="1" ht="22.5" x14ac:dyDescent="0.45">
      <c r="A12" s="11"/>
      <c r="D12" s="323"/>
      <c r="E12" s="323"/>
      <c r="F12" s="323"/>
      <c r="G12" s="323"/>
    </row>
    <row r="13" spans="1:7" s="12" customFormat="1" ht="11.25" customHeight="1" x14ac:dyDescent="0.3">
      <c r="A13" s="306" t="s">
        <v>30</v>
      </c>
      <c r="B13" s="307" t="s">
        <v>31</v>
      </c>
      <c r="C13" s="307"/>
      <c r="D13" s="307" t="s">
        <v>46</v>
      </c>
      <c r="E13" s="307" t="s">
        <v>190</v>
      </c>
      <c r="F13" s="307" t="s">
        <v>191</v>
      </c>
      <c r="G13" s="112"/>
    </row>
    <row r="14" spans="1:7" s="12" customFormat="1" ht="12.75" customHeight="1" x14ac:dyDescent="0.3">
      <c r="A14" s="306"/>
      <c r="B14" s="34" t="s">
        <v>34</v>
      </c>
      <c r="C14" s="34" t="s">
        <v>33</v>
      </c>
      <c r="D14" s="307"/>
      <c r="E14" s="307"/>
      <c r="F14" s="30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37"/>
      <c r="C22" s="338"/>
      <c r="D22" s="245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0" t="s">
        <v>4</v>
      </c>
      <c r="B25" s="331"/>
      <c r="C25" s="331"/>
      <c r="D25" s="331"/>
      <c r="E25" s="331"/>
      <c r="F25" s="33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44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0" t="s">
        <v>219</v>
      </c>
      <c r="B36" s="331"/>
      <c r="C36" s="331"/>
      <c r="D36" s="331"/>
      <c r="E36" s="331"/>
      <c r="F36" s="33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44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44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0" t="s">
        <v>8</v>
      </c>
      <c r="B55" s="331"/>
      <c r="C55" s="331"/>
      <c r="D55" s="331"/>
      <c r="E55" s="331"/>
      <c r="F55" s="33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44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0" t="s">
        <v>130</v>
      </c>
      <c r="B66" s="331"/>
      <c r="C66" s="331"/>
      <c r="D66" s="331"/>
      <c r="E66" s="331"/>
      <c r="F66" s="33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44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0" t="s">
        <v>211</v>
      </c>
      <c r="B87" s="331"/>
      <c r="C87" s="331"/>
      <c r="D87" s="331"/>
      <c r="E87" s="331"/>
      <c r="F87" s="33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44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0" t="s">
        <v>212</v>
      </c>
      <c r="B106" s="331"/>
      <c r="C106" s="331"/>
      <c r="D106" s="331"/>
      <c r="E106" s="331"/>
      <c r="F106" s="33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0" t="s">
        <v>185</v>
      </c>
      <c r="B121" s="331"/>
      <c r="C121" s="331"/>
      <c r="D121" s="331"/>
      <c r="E121" s="331"/>
      <c r="F121" s="33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44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0" t="s">
        <v>71</v>
      </c>
      <c r="B136" s="331"/>
      <c r="C136" s="331"/>
      <c r="D136" s="331"/>
      <c r="E136" s="331"/>
      <c r="F136" s="33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44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0" t="s">
        <v>217</v>
      </c>
      <c r="B152" s="331"/>
      <c r="C152" s="331"/>
      <c r="D152" s="331"/>
      <c r="E152" s="331"/>
      <c r="F152" s="33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7"/>
      <c r="C161" s="338"/>
      <c r="D161" s="245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0" t="s">
        <v>77</v>
      </c>
      <c r="B164" s="331"/>
      <c r="C164" s="331"/>
      <c r="D164" s="331"/>
      <c r="E164" s="331"/>
      <c r="F164" s="33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44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5" t="s">
        <v>17</v>
      </c>
      <c r="B172" s="336"/>
      <c r="C172" s="336"/>
      <c r="D172" s="336"/>
      <c r="E172" s="336"/>
      <c r="F172" s="33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44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0" t="s">
        <v>78</v>
      </c>
      <c r="B180" s="331"/>
      <c r="C180" s="331"/>
      <c r="D180" s="331"/>
      <c r="E180" s="331"/>
      <c r="F180" s="33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44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0" t="s">
        <v>216</v>
      </c>
      <c r="B189" s="331"/>
      <c r="C189" s="331"/>
      <c r="D189" s="331"/>
      <c r="E189" s="331"/>
      <c r="F189" s="33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2018-06-26T18:15:23Z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