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E:\Clients\uhd\Audit magasin\Audits par magasins\HM Gabes\2018\mars\"/>
    </mc:Choice>
  </mc:AlternateContent>
  <bookViews>
    <workbookView xWindow="0" yWindow="0" windowWidth="20130" windowHeight="5610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36" l="1"/>
  <c r="B41" i="40" l="1"/>
  <c r="B99" i="40"/>
  <c r="B153" i="40"/>
  <c r="B200" i="40"/>
  <c r="B261" i="40"/>
  <c r="B313" i="40"/>
  <c r="B353" i="40"/>
  <c r="B386" i="40"/>
  <c r="B439" i="40"/>
  <c r="B476" i="40"/>
  <c r="B498" i="40"/>
  <c r="B512" i="40"/>
  <c r="B532" i="40"/>
  <c r="B543" i="40"/>
  <c r="C542" i="40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B543" i="36"/>
  <c r="B532" i="36"/>
  <c r="B512" i="36"/>
  <c r="B498" i="36"/>
  <c r="B476" i="36"/>
  <c r="B439" i="36"/>
  <c r="B386" i="36"/>
  <c r="B353" i="36"/>
  <c r="B313" i="36"/>
  <c r="B261" i="36"/>
  <c r="B200" i="36"/>
  <c r="B153" i="36"/>
  <c r="B99" i="36"/>
  <c r="B41" i="36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99" i="43"/>
  <c r="D25" i="43"/>
  <c r="D26" i="43" s="1"/>
  <c r="D41" i="43"/>
  <c r="D61" i="43"/>
  <c r="D62" i="43" s="1"/>
  <c r="D84" i="43"/>
  <c r="D85" i="43"/>
  <c r="D547" i="43"/>
  <c r="D117" i="43"/>
  <c r="D118" i="43" s="1"/>
  <c r="D139" i="43"/>
  <c r="D140" i="43" s="1"/>
  <c r="D153" i="43"/>
  <c r="D172" i="43"/>
  <c r="D173" i="43"/>
  <c r="D200" i="43"/>
  <c r="D222" i="43"/>
  <c r="D223" i="43" s="1"/>
  <c r="D244" i="43"/>
  <c r="D245" i="43"/>
  <c r="D261" i="43"/>
  <c r="D285" i="43"/>
  <c r="D286" i="43" s="1"/>
  <c r="D313" i="43"/>
  <c r="D333" i="43"/>
  <c r="D334" i="43" s="1"/>
  <c r="D353" i="43"/>
  <c r="D373" i="43"/>
  <c r="D374" i="43" s="1"/>
  <c r="D386" i="43"/>
  <c r="D406" i="43"/>
  <c r="D407" i="43"/>
  <c r="D417" i="43"/>
  <c r="D418" i="43" s="1"/>
  <c r="D426" i="43"/>
  <c r="D427" i="43" s="1"/>
  <c r="D439" i="43"/>
  <c r="D457" i="43"/>
  <c r="D458" i="43"/>
  <c r="D476" i="43"/>
  <c r="D493" i="43"/>
  <c r="D494" i="43" s="1"/>
  <c r="D498" i="43"/>
  <c r="D512" i="43"/>
  <c r="D532" i="43"/>
  <c r="D543" i="43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1" i="41"/>
  <c r="B10" i="39"/>
  <c r="B9" i="39"/>
  <c r="B8" i="39"/>
  <c r="B11" i="39"/>
  <c r="B9" i="32"/>
  <c r="B8" i="32"/>
  <c r="B11" i="32"/>
  <c r="B10" i="25"/>
  <c r="B9" i="25"/>
  <c r="B8" i="25"/>
  <c r="B11" i="25"/>
  <c r="B10" i="35"/>
  <c r="B9" i="35"/>
  <c r="B8" i="35"/>
  <c r="B11" i="35"/>
  <c r="B10" i="37"/>
  <c r="B9" i="37"/>
  <c r="B8" i="37"/>
  <c r="D199" i="25" l="1"/>
  <c r="D197" i="25"/>
  <c r="F197" i="41"/>
  <c r="F197" i="39"/>
  <c r="E197" i="25"/>
  <c r="D499" i="40"/>
  <c r="B543" i="38"/>
  <c r="B532" i="38"/>
  <c r="B512" i="38"/>
  <c r="B498" i="38"/>
  <c r="D499" i="38" s="1"/>
  <c r="B476" i="38"/>
  <c r="B439" i="38"/>
  <c r="B386" i="38"/>
  <c r="B353" i="38"/>
  <c r="B313" i="38"/>
  <c r="B261" i="38"/>
  <c r="B200" i="38"/>
  <c r="B153" i="38"/>
  <c r="B99" i="38"/>
  <c r="B41" i="38"/>
  <c r="B543" i="31"/>
  <c r="B532" i="31"/>
  <c r="B512" i="31"/>
  <c r="B498" i="31"/>
  <c r="D499" i="31" s="1"/>
  <c r="B476" i="31"/>
  <c r="B439" i="31"/>
  <c r="B386" i="31"/>
  <c r="B353" i="31"/>
  <c r="B313" i="31"/>
  <c r="B261" i="31"/>
  <c r="B200" i="31"/>
  <c r="B153" i="31"/>
  <c r="B99" i="31"/>
  <c r="B41" i="31"/>
  <c r="B543" i="33"/>
  <c r="B532" i="33"/>
  <c r="B512" i="33"/>
  <c r="D513" i="33" s="1"/>
  <c r="D514" i="33" s="1"/>
  <c r="B498" i="33"/>
  <c r="D499" i="33" s="1"/>
  <c r="B476" i="33"/>
  <c r="B439" i="33"/>
  <c r="B386" i="33"/>
  <c r="B353" i="33"/>
  <c r="B313" i="33"/>
  <c r="B261" i="33"/>
  <c r="B99" i="33"/>
  <c r="B41" i="33"/>
  <c r="B543" i="43"/>
  <c r="D544" i="43" s="1"/>
  <c r="B532" i="43"/>
  <c r="D533" i="43" s="1"/>
  <c r="D534" i="43" s="1"/>
  <c r="B512" i="43"/>
  <c r="D513" i="43" s="1"/>
  <c r="D514" i="43" s="1"/>
  <c r="B498" i="43"/>
  <c r="D499" i="43" s="1"/>
  <c r="B476" i="43"/>
  <c r="D477" i="43" s="1"/>
  <c r="B439" i="43"/>
  <c r="D440" i="43" s="1"/>
  <c r="B386" i="43"/>
  <c r="D387" i="43" s="1"/>
  <c r="B313" i="43"/>
  <c r="D314" i="43" s="1"/>
  <c r="B261" i="43"/>
  <c r="D262" i="43" s="1"/>
  <c r="B200" i="43"/>
  <c r="D201" i="43" s="1"/>
  <c r="B153" i="43"/>
  <c r="D154" i="43" s="1"/>
  <c r="B99" i="43"/>
  <c r="D100" i="43" s="1"/>
  <c r="D543" i="40"/>
  <c r="D533" i="40"/>
  <c r="D534" i="40" s="1"/>
  <c r="D532" i="40"/>
  <c r="D512" i="40"/>
  <c r="D513" i="40" s="1"/>
  <c r="D514" i="40" s="1"/>
  <c r="D498" i="40"/>
  <c r="D476" i="40"/>
  <c r="D439" i="40"/>
  <c r="D386" i="40"/>
  <c r="D353" i="40"/>
  <c r="D313" i="40"/>
  <c r="D261" i="40"/>
  <c r="D222" i="40"/>
  <c r="D223" i="40" s="1"/>
  <c r="D200" i="40"/>
  <c r="D153" i="40"/>
  <c r="D99" i="40"/>
  <c r="D41" i="40"/>
  <c r="D547" i="40" s="1"/>
  <c r="D25" i="40"/>
  <c r="D26" i="40" s="1"/>
  <c r="D543" i="38"/>
  <c r="D533" i="38"/>
  <c r="D534" i="38" s="1"/>
  <c r="D532" i="38"/>
  <c r="D512" i="38"/>
  <c r="D513" i="38" s="1"/>
  <c r="D514" i="38" s="1"/>
  <c r="D498" i="38"/>
  <c r="D476" i="38"/>
  <c r="D439" i="38"/>
  <c r="D440" i="38" s="1"/>
  <c r="D386" i="38"/>
  <c r="D353" i="38"/>
  <c r="D313" i="38"/>
  <c r="D285" i="38"/>
  <c r="D286" i="38" s="1"/>
  <c r="D261" i="38"/>
  <c r="D200" i="38"/>
  <c r="D153" i="38"/>
  <c r="D99" i="38"/>
  <c r="D547" i="38" s="1"/>
  <c r="D41" i="38"/>
  <c r="D25" i="38"/>
  <c r="D26" i="38" s="1"/>
  <c r="D543" i="31"/>
  <c r="D532" i="31"/>
  <c r="D512" i="31"/>
  <c r="D498" i="31"/>
  <c r="D493" i="31"/>
  <c r="D494" i="31" s="1"/>
  <c r="D476" i="31"/>
  <c r="D439" i="31"/>
  <c r="D386" i="31"/>
  <c r="D353" i="31"/>
  <c r="D313" i="31"/>
  <c r="D261" i="31"/>
  <c r="D222" i="31"/>
  <c r="D223" i="31" s="1"/>
  <c r="D200" i="31"/>
  <c r="D153" i="31"/>
  <c r="D99" i="31"/>
  <c r="D41" i="31"/>
  <c r="D547" i="31" s="1"/>
  <c r="D25" i="31"/>
  <c r="D26" i="31" s="1"/>
  <c r="D543" i="33"/>
  <c r="D532" i="33"/>
  <c r="D512" i="33"/>
  <c r="D498" i="33"/>
  <c r="D476" i="33"/>
  <c r="D457" i="33"/>
  <c r="D458" i="33" s="1"/>
  <c r="D439" i="33"/>
  <c r="D406" i="33"/>
  <c r="D407" i="33" s="1"/>
  <c r="D386" i="33"/>
  <c r="D353" i="33"/>
  <c r="D313" i="33"/>
  <c r="D261" i="33"/>
  <c r="D222" i="33"/>
  <c r="D223" i="33" s="1"/>
  <c r="D172" i="33"/>
  <c r="D173" i="33" s="1"/>
  <c r="D99" i="33"/>
  <c r="D100" i="33" s="1"/>
  <c r="D61" i="33"/>
  <c r="D62" i="33" s="1"/>
  <c r="D42" i="33"/>
  <c r="D41" i="33"/>
  <c r="D25" i="33"/>
  <c r="D26" i="33" s="1"/>
  <c r="D544" i="40"/>
  <c r="D513" i="31"/>
  <c r="D514" i="31" s="1"/>
  <c r="D513" i="36"/>
  <c r="D514" i="36" s="1"/>
  <c r="D499" i="36"/>
  <c r="D547" i="36"/>
  <c r="D25" i="36"/>
  <c r="D26" i="36" s="1"/>
  <c r="B152" i="29"/>
  <c r="D222" i="38"/>
  <c r="D223" i="38" s="1"/>
  <c r="D544" i="33"/>
  <c r="D533" i="33"/>
  <c r="D534" i="33" s="1"/>
  <c r="D493" i="33"/>
  <c r="D494" i="33" s="1"/>
  <c r="D440" i="33"/>
  <c r="D426" i="33"/>
  <c r="D427" i="33" s="1"/>
  <c r="D417" i="33"/>
  <c r="D418" i="33" s="1"/>
  <c r="D387" i="33"/>
  <c r="D373" i="33"/>
  <c r="D374" i="33" s="1"/>
  <c r="D354" i="33"/>
  <c r="D333" i="33"/>
  <c r="D334" i="33" s="1"/>
  <c r="D285" i="33"/>
  <c r="D286" i="33" s="1"/>
  <c r="D262" i="33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F532" i="40"/>
  <c r="E532" i="40"/>
  <c r="F512" i="40"/>
  <c r="E512" i="40"/>
  <c r="F498" i="40"/>
  <c r="E498" i="40"/>
  <c r="F476" i="40"/>
  <c r="E476" i="40"/>
  <c r="F439" i="40"/>
  <c r="E439" i="40"/>
  <c r="F386" i="40"/>
  <c r="E386" i="40"/>
  <c r="F353" i="40"/>
  <c r="E353" i="40"/>
  <c r="F313" i="40"/>
  <c r="E313" i="40"/>
  <c r="F261" i="40"/>
  <c r="E261" i="40"/>
  <c r="F200" i="40"/>
  <c r="E200" i="40"/>
  <c r="F153" i="40"/>
  <c r="E153" i="40"/>
  <c r="F99" i="40"/>
  <c r="E99" i="40"/>
  <c r="F41" i="40"/>
  <c r="E41" i="40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87" i="40"/>
  <c r="D373" i="40"/>
  <c r="D374" i="40" s="1"/>
  <c r="D354" i="40"/>
  <c r="D333" i="40"/>
  <c r="D334" i="40" s="1"/>
  <c r="D314" i="40"/>
  <c r="D285" i="40"/>
  <c r="D286" i="40" s="1"/>
  <c r="D244" i="40"/>
  <c r="D245" i="40" s="1"/>
  <c r="D172" i="40"/>
  <c r="D154" i="40"/>
  <c r="D139" i="40"/>
  <c r="D140" i="40" s="1"/>
  <c r="D117" i="40"/>
  <c r="D118" i="40" s="1"/>
  <c r="D100" i="40"/>
  <c r="D101" i="40" s="1"/>
  <c r="D84" i="40"/>
  <c r="D61" i="40"/>
  <c r="D62" i="40" s="1"/>
  <c r="D42" i="40"/>
  <c r="D45" i="40" s="1"/>
  <c r="D46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43" i="38"/>
  <c r="E543" i="38"/>
  <c r="F532" i="38"/>
  <c r="E532" i="38"/>
  <c r="F512" i="38"/>
  <c r="E512" i="38"/>
  <c r="F498" i="38"/>
  <c r="E498" i="38"/>
  <c r="F476" i="38"/>
  <c r="E476" i="38"/>
  <c r="F439" i="38"/>
  <c r="E439" i="38"/>
  <c r="F386" i="38"/>
  <c r="E386" i="38"/>
  <c r="F353" i="38"/>
  <c r="E353" i="38"/>
  <c r="F313" i="38"/>
  <c r="E313" i="38"/>
  <c r="F261" i="38"/>
  <c r="E261" i="38"/>
  <c r="F200" i="38"/>
  <c r="E200" i="38"/>
  <c r="F153" i="38"/>
  <c r="E153" i="38"/>
  <c r="F99" i="38"/>
  <c r="E99" i="38"/>
  <c r="F41" i="38"/>
  <c r="E41" i="38"/>
  <c r="D544" i="38"/>
  <c r="D493" i="38"/>
  <c r="D494" i="38" s="1"/>
  <c r="D477" i="38"/>
  <c r="D457" i="38"/>
  <c r="D458" i="38" s="1"/>
  <c r="D426" i="38"/>
  <c r="D427" i="38" s="1"/>
  <c r="D417" i="38"/>
  <c r="D418" i="38" s="1"/>
  <c r="D406" i="38"/>
  <c r="D407" i="38" s="1"/>
  <c r="D387" i="38"/>
  <c r="D373" i="38"/>
  <c r="D374" i="38" s="1"/>
  <c r="D354" i="38"/>
  <c r="D333" i="38"/>
  <c r="D334" i="38" s="1"/>
  <c r="D314" i="38"/>
  <c r="D244" i="38"/>
  <c r="D245" i="38" s="1"/>
  <c r="D172" i="38"/>
  <c r="D154" i="38"/>
  <c r="D139" i="38"/>
  <c r="D140" i="38" s="1"/>
  <c r="D117" i="38"/>
  <c r="D118" i="38" s="1"/>
  <c r="D100" i="38"/>
  <c r="D101" i="38" s="1"/>
  <c r="D84" i="38"/>
  <c r="D61" i="38"/>
  <c r="D62" i="38" s="1"/>
  <c r="D42" i="38"/>
  <c r="D45" i="38" s="1"/>
  <c r="D46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544" i="31"/>
  <c r="D533" i="31"/>
  <c r="D534" i="31" s="1"/>
  <c r="D457" i="31"/>
  <c r="D458" i="31" s="1"/>
  <c r="D440" i="31"/>
  <c r="D426" i="31"/>
  <c r="D427" i="31" s="1"/>
  <c r="D417" i="31"/>
  <c r="D418" i="31" s="1"/>
  <c r="D406" i="31"/>
  <c r="D407" i="31" s="1"/>
  <c r="D387" i="31"/>
  <c r="D373" i="31"/>
  <c r="D374" i="31" s="1"/>
  <c r="D354" i="31"/>
  <c r="D333" i="31"/>
  <c r="D334" i="31" s="1"/>
  <c r="D285" i="31"/>
  <c r="D286" i="31" s="1"/>
  <c r="D262" i="31"/>
  <c r="D244" i="31"/>
  <c r="D245" i="31" s="1"/>
  <c r="D201" i="31"/>
  <c r="D202" i="31" s="1"/>
  <c r="D172" i="31"/>
  <c r="D139" i="31"/>
  <c r="D140" i="31" s="1"/>
  <c r="D117" i="31"/>
  <c r="D118" i="31" s="1"/>
  <c r="D84" i="31"/>
  <c r="D61" i="31"/>
  <c r="D62" i="31" s="1"/>
  <c r="D42" i="31"/>
  <c r="F543" i="33"/>
  <c r="E543" i="33"/>
  <c r="F532" i="33"/>
  <c r="E532" i="33"/>
  <c r="F512" i="33"/>
  <c r="E512" i="33"/>
  <c r="F498" i="33"/>
  <c r="E498" i="33"/>
  <c r="F476" i="33"/>
  <c r="E476" i="33"/>
  <c r="F439" i="33"/>
  <c r="E439" i="33"/>
  <c r="F386" i="33"/>
  <c r="E386" i="33"/>
  <c r="F353" i="33"/>
  <c r="E353" i="33"/>
  <c r="F313" i="33"/>
  <c r="E313" i="33"/>
  <c r="F261" i="33"/>
  <c r="E261" i="33"/>
  <c r="F200" i="33"/>
  <c r="E200" i="33"/>
  <c r="D200" i="33" s="1"/>
  <c r="B200" i="33" s="1"/>
  <c r="D201" i="33" s="1"/>
  <c r="F153" i="33"/>
  <c r="E153" i="33"/>
  <c r="D153" i="33" s="1"/>
  <c r="B153" i="33" s="1"/>
  <c r="F99" i="33"/>
  <c r="E99" i="33"/>
  <c r="F41" i="33"/>
  <c r="E41" i="33"/>
  <c r="F200" i="43"/>
  <c r="F153" i="43"/>
  <c r="F99" i="43"/>
  <c r="F41" i="43"/>
  <c r="F543" i="43"/>
  <c r="E543" i="43"/>
  <c r="E532" i="43"/>
  <c r="F532" i="43"/>
  <c r="F512" i="43"/>
  <c r="E512" i="43"/>
  <c r="F498" i="43"/>
  <c r="E498" i="43"/>
  <c r="F476" i="43"/>
  <c r="E476" i="43"/>
  <c r="F439" i="43"/>
  <c r="E439" i="43"/>
  <c r="F386" i="43"/>
  <c r="E386" i="43"/>
  <c r="F353" i="43"/>
  <c r="E353" i="43"/>
  <c r="F313" i="43"/>
  <c r="E313" i="43"/>
  <c r="F261" i="43"/>
  <c r="E261" i="43"/>
  <c r="E200" i="43"/>
  <c r="E153" i="43"/>
  <c r="E99" i="43"/>
  <c r="E41" i="43"/>
  <c r="B41" i="43" s="1"/>
  <c r="D42" i="43" s="1"/>
  <c r="A537" i="43"/>
  <c r="B162" i="29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547" i="33" l="1"/>
  <c r="D45" i="31"/>
  <c r="D46" i="31" s="1"/>
  <c r="D502" i="31"/>
  <c r="D503" i="31" s="1"/>
  <c r="D155" i="43"/>
  <c r="D157" i="43"/>
  <c r="D158" i="43" s="1"/>
  <c r="D390" i="43"/>
  <c r="D391" i="43" s="1"/>
  <c r="D388" i="43"/>
  <c r="D202" i="43"/>
  <c r="D204" i="43"/>
  <c r="D205" i="43" s="1"/>
  <c r="D443" i="43"/>
  <c r="D444" i="43" s="1"/>
  <c r="D441" i="43"/>
  <c r="D265" i="43"/>
  <c r="D266" i="43" s="1"/>
  <c r="D263" i="43"/>
  <c r="D478" i="43"/>
  <c r="D480" i="43"/>
  <c r="D481" i="43" s="1"/>
  <c r="D545" i="43"/>
  <c r="D43" i="43"/>
  <c r="D45" i="43"/>
  <c r="D46" i="43" s="1"/>
  <c r="D101" i="43"/>
  <c r="D102" i="43"/>
  <c r="D103" i="43" s="1"/>
  <c r="D315" i="43"/>
  <c r="D317" i="43"/>
  <c r="D318" i="43" s="1"/>
  <c r="D500" i="43"/>
  <c r="D502" i="43"/>
  <c r="D503" i="43" s="1"/>
  <c r="B143" i="29" s="1"/>
  <c r="D502" i="40"/>
  <c r="D503" i="40" s="1"/>
  <c r="D357" i="31"/>
  <c r="D358" i="31" s="1"/>
  <c r="D204" i="31"/>
  <c r="D205" i="31" s="1"/>
  <c r="D357" i="33"/>
  <c r="D358" i="33" s="1"/>
  <c r="D45" i="33"/>
  <c r="D46" i="33" s="1"/>
  <c r="D502" i="33"/>
  <c r="D503" i="33" s="1"/>
  <c r="D357" i="40"/>
  <c r="D358" i="40" s="1"/>
  <c r="D440" i="40"/>
  <c r="D443" i="40" s="1"/>
  <c r="D444" i="40" s="1"/>
  <c r="D201" i="40"/>
  <c r="D202" i="40" s="1"/>
  <c r="D262" i="40"/>
  <c r="D265" i="40" s="1"/>
  <c r="D266" i="40" s="1"/>
  <c r="D502" i="38"/>
  <c r="D503" i="38" s="1"/>
  <c r="D357" i="38"/>
  <c r="D358" i="38" s="1"/>
  <c r="D201" i="38"/>
  <c r="D202" i="38" s="1"/>
  <c r="D262" i="38"/>
  <c r="D100" i="31"/>
  <c r="D101" i="31" s="1"/>
  <c r="D154" i="31"/>
  <c r="D157" i="31" s="1"/>
  <c r="D158" i="31" s="1"/>
  <c r="D477" i="31"/>
  <c r="D478" i="31" s="1"/>
  <c r="D314" i="31"/>
  <c r="D317" i="31" s="1"/>
  <c r="D318" i="31" s="1"/>
  <c r="D314" i="33"/>
  <c r="D315" i="33" s="1"/>
  <c r="D154" i="33"/>
  <c r="D157" i="33" s="1"/>
  <c r="D158" i="33" s="1"/>
  <c r="D477" i="33"/>
  <c r="D480" i="33" s="1"/>
  <c r="D481" i="33" s="1"/>
  <c r="B171" i="29"/>
  <c r="D545" i="40"/>
  <c r="D155" i="40"/>
  <c r="D157" i="40"/>
  <c r="D158" i="40" s="1"/>
  <c r="D480" i="40"/>
  <c r="D481" i="40" s="1"/>
  <c r="D478" i="40"/>
  <c r="D102" i="40"/>
  <c r="D103" i="40" s="1"/>
  <c r="D390" i="40"/>
  <c r="D391" i="40" s="1"/>
  <c r="D388" i="40"/>
  <c r="D263" i="40"/>
  <c r="D317" i="40"/>
  <c r="D318" i="40" s="1"/>
  <c r="D315" i="40"/>
  <c r="D355" i="40"/>
  <c r="D500" i="40"/>
  <c r="D43" i="40"/>
  <c r="D85" i="40"/>
  <c r="D173" i="40"/>
  <c r="D388" i="38"/>
  <c r="D390" i="38"/>
  <c r="D391" i="38" s="1"/>
  <c r="D545" i="38"/>
  <c r="D263" i="38"/>
  <c r="D265" i="38"/>
  <c r="D266" i="38" s="1"/>
  <c r="D155" i="38"/>
  <c r="D157" i="38"/>
  <c r="D158" i="38" s="1"/>
  <c r="D480" i="38"/>
  <c r="D481" i="38" s="1"/>
  <c r="D478" i="38"/>
  <c r="D102" i="38"/>
  <c r="D103" i="38" s="1"/>
  <c r="D441" i="38"/>
  <c r="D443" i="38"/>
  <c r="D444" i="38" s="1"/>
  <c r="D317" i="38"/>
  <c r="D318" i="38" s="1"/>
  <c r="D315" i="38"/>
  <c r="D43" i="38"/>
  <c r="D355" i="38"/>
  <c r="D500" i="38"/>
  <c r="D85" i="38"/>
  <c r="D173" i="38"/>
  <c r="D390" i="31"/>
  <c r="D391" i="31" s="1"/>
  <c r="D388" i="31"/>
  <c r="D441" i="31"/>
  <c r="D443" i="31"/>
  <c r="D444" i="31" s="1"/>
  <c r="D545" i="31"/>
  <c r="D102" i="31"/>
  <c r="D103" i="31" s="1"/>
  <c r="D263" i="31"/>
  <c r="D265" i="31"/>
  <c r="D266" i="31" s="1"/>
  <c r="D480" i="31"/>
  <c r="D481" i="31" s="1"/>
  <c r="D43" i="31"/>
  <c r="D355" i="31"/>
  <c r="D500" i="31"/>
  <c r="D85" i="31"/>
  <c r="D173" i="31"/>
  <c r="D263" i="33"/>
  <c r="D265" i="33"/>
  <c r="D266" i="33" s="1"/>
  <c r="D478" i="33"/>
  <c r="D102" i="33"/>
  <c r="D103" i="33" s="1"/>
  <c r="D101" i="33"/>
  <c r="D388" i="33"/>
  <c r="D390" i="33"/>
  <c r="D391" i="33" s="1"/>
  <c r="D317" i="33"/>
  <c r="D318" i="33" s="1"/>
  <c r="D204" i="33"/>
  <c r="D205" i="33" s="1"/>
  <c r="D202" i="33"/>
  <c r="D441" i="33"/>
  <c r="D443" i="33"/>
  <c r="D444" i="33" s="1"/>
  <c r="B126" i="29" s="1"/>
  <c r="D545" i="33"/>
  <c r="D43" i="33"/>
  <c r="D355" i="33"/>
  <c r="D500" i="33"/>
  <c r="D500" i="36"/>
  <c r="B353" i="43"/>
  <c r="D354" i="43" s="1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441" i="40" l="1"/>
  <c r="D315" i="31"/>
  <c r="D355" i="43"/>
  <c r="D357" i="43"/>
  <c r="D358" i="43" s="1"/>
  <c r="B107" i="29" s="1"/>
  <c r="D155" i="31"/>
  <c r="D155" i="33"/>
  <c r="B44" i="29"/>
  <c r="D204" i="40"/>
  <c r="D205" i="40" s="1"/>
  <c r="D204" i="38"/>
  <c r="D205" i="38" s="1"/>
  <c r="B71" i="29"/>
  <c r="D222" i="36"/>
  <c r="D223" i="36" s="1"/>
  <c r="D100" i="36"/>
  <c r="D101" i="36" s="1"/>
  <c r="D548" i="31"/>
  <c r="D549" i="31" s="1"/>
  <c r="D548" i="33"/>
  <c r="D549" i="33" s="1"/>
  <c r="B116" i="29"/>
  <c r="B80" i="29"/>
  <c r="B62" i="29"/>
  <c r="B134" i="29"/>
  <c r="B125" i="29"/>
  <c r="B98" i="29"/>
  <c r="B89" i="29"/>
  <c r="B184" i="29"/>
  <c r="B183" i="29"/>
  <c r="B182" i="29"/>
  <c r="B181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D149" i="41" s="1"/>
  <c r="D150" i="41" s="1"/>
  <c r="C138" i="4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D63" i="41" s="1"/>
  <c r="D64" i="41" s="1"/>
  <c r="C60" i="41"/>
  <c r="C56" i="4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66" i="29"/>
  <c r="B156" i="29"/>
  <c r="B57" i="29"/>
  <c r="A8" i="40"/>
  <c r="A7" i="41" s="1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D133" i="39" s="1"/>
  <c r="D134" i="39" s="1"/>
  <c r="C116" i="39"/>
  <c r="C115" i="39"/>
  <c r="D118" i="39" s="1"/>
  <c r="D119" i="39" s="1"/>
  <c r="C112" i="39"/>
  <c r="C100" i="39"/>
  <c r="C99" i="39"/>
  <c r="C94" i="39"/>
  <c r="C93" i="39"/>
  <c r="D102" i="39" s="1"/>
  <c r="D103" i="39" s="1"/>
  <c r="C82" i="39"/>
  <c r="C80" i="39"/>
  <c r="C77" i="39"/>
  <c r="C76" i="39"/>
  <c r="C75" i="39"/>
  <c r="D84" i="39" s="1"/>
  <c r="D85" i="39" s="1"/>
  <c r="D63" i="39"/>
  <c r="D64" i="39" s="1"/>
  <c r="C61" i="39"/>
  <c r="C60" i="39"/>
  <c r="C56" i="39"/>
  <c r="C51" i="39"/>
  <c r="D52" i="39" s="1"/>
  <c r="D53" i="39" s="1"/>
  <c r="D42" i="39"/>
  <c r="D43" i="39" s="1"/>
  <c r="C37" i="39"/>
  <c r="C26" i="39"/>
  <c r="D33" i="39" s="1"/>
  <c r="D34" i="39" s="1"/>
  <c r="D22" i="39"/>
  <c r="D23" i="39" s="1"/>
  <c r="B165" i="29"/>
  <c r="B155" i="29"/>
  <c r="A8" i="38"/>
  <c r="A7" i="39" s="1"/>
  <c r="D548" i="40" l="1"/>
  <c r="D549" i="40" s="1"/>
  <c r="D548" i="38"/>
  <c r="D549" i="38" s="1"/>
  <c r="D548" i="43"/>
  <c r="D549" i="43" s="1"/>
  <c r="B53" i="29"/>
  <c r="B75" i="29"/>
  <c r="B93" i="29"/>
  <c r="B84" i="29"/>
  <c r="B102" i="29"/>
  <c r="B120" i="29"/>
  <c r="B147" i="29"/>
  <c r="D198" i="41"/>
  <c r="D199" i="41" s="1"/>
  <c r="D195" i="41"/>
  <c r="B129" i="29"/>
  <c r="B138" i="29"/>
  <c r="B66" i="29"/>
  <c r="B175" i="29"/>
  <c r="B48" i="29"/>
  <c r="B111" i="29"/>
  <c r="D198" i="39"/>
  <c r="D199" i="39" s="1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B12" i="43" l="1"/>
  <c r="B35" i="29"/>
  <c r="B128" i="29"/>
  <c r="B101" i="29"/>
  <c r="B12" i="40" l="1"/>
  <c r="B39" i="29"/>
  <c r="B29" i="29"/>
  <c r="B12" i="38"/>
  <c r="B38" i="29"/>
  <c r="B28" i="29"/>
  <c r="E543" i="31"/>
  <c r="F532" i="31"/>
  <c r="E532" i="31"/>
  <c r="F512" i="31"/>
  <c r="E512" i="31"/>
  <c r="F498" i="31"/>
  <c r="E498" i="31"/>
  <c r="F476" i="31"/>
  <c r="E476" i="31"/>
  <c r="F439" i="31"/>
  <c r="E439" i="31"/>
  <c r="F386" i="31"/>
  <c r="E386" i="31"/>
  <c r="F353" i="31"/>
  <c r="E353" i="31"/>
  <c r="F313" i="31"/>
  <c r="E313" i="31"/>
  <c r="F261" i="31"/>
  <c r="E261" i="31"/>
  <c r="F200" i="31"/>
  <c r="E200" i="31"/>
  <c r="F153" i="31"/>
  <c r="E153" i="31"/>
  <c r="F99" i="31"/>
  <c r="E99" i="31"/>
  <c r="F41" i="31"/>
  <c r="E41" i="31"/>
  <c r="F197" i="25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7" i="37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D161" i="35" s="1"/>
  <c r="D162" i="35" s="1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C116" i="35"/>
  <c r="C115" i="35"/>
  <c r="C112" i="35"/>
  <c r="D118" i="35" s="1"/>
  <c r="D119" i="35" s="1"/>
  <c r="C100" i="35"/>
  <c r="C99" i="35"/>
  <c r="C94" i="35"/>
  <c r="C93" i="35"/>
  <c r="D102" i="35" s="1"/>
  <c r="D103" i="35" s="1"/>
  <c r="C82" i="35"/>
  <c r="C80" i="35"/>
  <c r="C77" i="35"/>
  <c r="C76" i="35"/>
  <c r="C75" i="35"/>
  <c r="C61" i="35"/>
  <c r="D63" i="35" s="1"/>
  <c r="D64" i="35" s="1"/>
  <c r="C60" i="35"/>
  <c r="C56" i="35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161" i="37" l="1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D197" i="35"/>
  <c r="D195" i="37"/>
  <c r="B170" i="29"/>
  <c r="D198" i="35"/>
  <c r="D199" i="35" s="1"/>
  <c r="D195" i="35"/>
  <c r="B172" i="29"/>
  <c r="B90" i="29"/>
  <c r="B117" i="29"/>
  <c r="B135" i="29"/>
  <c r="B63" i="29"/>
  <c r="B72" i="29"/>
  <c r="B108" i="29"/>
  <c r="D198" i="37" l="1"/>
  <c r="D199" i="37" s="1"/>
  <c r="B11" i="37" s="1"/>
  <c r="D390" i="36"/>
  <c r="D391" i="36" s="1"/>
  <c r="B115" i="29" s="1"/>
  <c r="D443" i="36"/>
  <c r="B180" i="29"/>
  <c r="B25" i="29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179" i="29" l="1"/>
  <c r="D444" i="36"/>
  <c r="B124" i="29" s="1"/>
  <c r="D103" i="36"/>
  <c r="B61" i="29" s="1"/>
  <c r="D548" i="36"/>
  <c r="D549" i="36" s="1"/>
  <c r="B24" i="29" s="1"/>
  <c r="B12" i="33"/>
  <c r="B36" i="29"/>
  <c r="B26" i="29"/>
  <c r="F197" i="32"/>
  <c r="E197" i="32"/>
  <c r="B12" i="36" l="1"/>
  <c r="F543" i="31"/>
  <c r="D197" i="32"/>
  <c r="C191" i="32"/>
  <c r="D194" i="32" s="1"/>
  <c r="D187" i="32"/>
  <c r="D186" i="32"/>
  <c r="D177" i="32"/>
  <c r="D178" i="32" s="1"/>
  <c r="C165" i="32"/>
  <c r="D169" i="32" s="1"/>
  <c r="D170" i="32" s="1"/>
  <c r="C157" i="32"/>
  <c r="C156" i="32"/>
  <c r="C155" i="32"/>
  <c r="D161" i="32" s="1"/>
  <c r="D162" i="32" s="1"/>
  <c r="C145" i="32"/>
  <c r="C144" i="32"/>
  <c r="C138" i="32"/>
  <c r="D149" i="32" s="1"/>
  <c r="D150" i="32" s="1"/>
  <c r="C132" i="32"/>
  <c r="C130" i="32"/>
  <c r="C128" i="32"/>
  <c r="C127" i="32"/>
  <c r="D133" i="32" s="1"/>
  <c r="D134" i="32" s="1"/>
  <c r="D118" i="32"/>
  <c r="D119" i="32" s="1"/>
  <c r="C116" i="32"/>
  <c r="C115" i="32"/>
  <c r="C112" i="32"/>
  <c r="C100" i="32"/>
  <c r="C99" i="32"/>
  <c r="C94" i="32"/>
  <c r="C93" i="32"/>
  <c r="D102" i="32" s="1"/>
  <c r="D103" i="32" s="1"/>
  <c r="C82" i="32"/>
  <c r="C80" i="32"/>
  <c r="C77" i="32"/>
  <c r="C76" i="32"/>
  <c r="C75" i="32"/>
  <c r="D84" i="32" s="1"/>
  <c r="D85" i="32" s="1"/>
  <c r="C61" i="32"/>
  <c r="C60" i="32"/>
  <c r="D63" i="32" s="1"/>
  <c r="D64" i="32" s="1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B34" i="29" l="1"/>
  <c r="B109" i="29"/>
  <c r="B73" i="29"/>
  <c r="B173" i="29"/>
  <c r="B64" i="29"/>
  <c r="D198" i="32"/>
  <c r="D199" i="32" s="1"/>
  <c r="D195" i="32"/>
  <c r="B145" i="29"/>
  <c r="B55" i="29"/>
  <c r="B118" i="29"/>
  <c r="B91" i="29"/>
  <c r="B82" i="29"/>
  <c r="B127" i="29"/>
  <c r="B136" i="29"/>
  <c r="B100" i="29" l="1"/>
  <c r="C191" i="25"/>
  <c r="C165" i="25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C37" i="25"/>
  <c r="D194" i="25"/>
  <c r="D186" i="25"/>
  <c r="D187" i="25" s="1"/>
  <c r="D177" i="25"/>
  <c r="D178" i="25" s="1"/>
  <c r="D169" i="25"/>
  <c r="D170" i="25" s="1"/>
  <c r="D52" i="25"/>
  <c r="D53" i="25" s="1"/>
  <c r="D42" i="25"/>
  <c r="D43" i="25" s="1"/>
  <c r="C26" i="25"/>
  <c r="D33" i="25" s="1"/>
  <c r="D34" i="25" s="1"/>
  <c r="D22" i="25"/>
  <c r="D23" i="25" s="1"/>
  <c r="D63" i="25"/>
  <c r="D64" i="25"/>
  <c r="D102" i="25"/>
  <c r="D103" i="25" s="1"/>
  <c r="D118" i="25"/>
  <c r="D119" i="25"/>
  <c r="D161" i="25"/>
  <c r="D162" i="25"/>
  <c r="D84" i="25"/>
  <c r="D85" i="25" s="1"/>
  <c r="D133" i="25"/>
  <c r="D134" i="25"/>
  <c r="D149" i="25"/>
  <c r="D150" i="25" s="1"/>
  <c r="D195" i="25"/>
  <c r="D198" i="25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27" i="29" l="1"/>
  <c r="B37" i="29"/>
  <c r="B12" i="31"/>
  <c r="B46" i="29" l="1"/>
</calcChain>
</file>

<file path=xl/sharedStrings.xml><?xml version="1.0" encoding="utf-8"?>
<sst xmlns="http://schemas.openxmlformats.org/spreadsheetml/2006/main" count="5209" uniqueCount="469">
  <si>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</si>
  <si>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</si>
  <si>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</si>
  <si>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</si>
  <si>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</si>
  <si>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</si>
  <si>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</si>
  <si>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</si>
  <si>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</si>
  <si>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</si>
  <si>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</si>
  <si>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</si>
  <si>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</si>
  <si>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</si>
  <si>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</si>
  <si>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</si>
  <si>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</si>
  <si>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</si>
  <si>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</si>
  <si>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</si>
  <si>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</si>
  <si>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</si>
  <si>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</si>
  <si>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</si>
  <si>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</si>
  <si>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</si>
  <si>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</si>
  <si>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</si>
  <si>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</si>
  <si>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</si>
  <si>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</si>
  <si>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</si>
  <si>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</si>
  <si>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</si>
  <si>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</si>
  <si>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</si>
  <si>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</si>
  <si>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</si>
  <si>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</si>
  <si>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</si>
  <si>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</si>
  <si>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</si>
  <si>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</si>
  <si>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</si>
  <si>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</si>
  <si>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</si>
  <si>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</si>
  <si>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</si>
  <si>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</si>
  <si>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</si>
  <si>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</si>
  <si>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</si>
  <si>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</si>
  <si>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</si>
  <si>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</si>
  <si>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</si>
  <si>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</si>
  <si>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</si>
  <si>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</si>
  <si>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</si>
  <si>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</si>
  <si>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</si>
  <si>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</si>
  <si>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</si>
  <si>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</si>
  <si>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</si>
  <si>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</si>
  <si>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</si>
  <si>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</si>
  <si>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</si>
  <si>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</si>
  <si>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</si>
  <si>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</si>
  <si>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</si>
  <si>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</si>
  <si>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</si>
  <si>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</si>
  <si>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</si>
  <si>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</si>
  <si>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</si>
  <si>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</si>
  <si>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</si>
  <si>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</si>
  <si>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</si>
  <si>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</si>
  <si>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</si>
  <si>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</si>
  <si>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</si>
  <si>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</si>
  <si>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</si>
  <si>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</si>
  <si>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</si>
  <si>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</si>
  <si>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</si>
  <si>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</si>
  <si>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</si>
  <si>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</si>
  <si>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</si>
  <si>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</si>
  <si>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</si>
  <si>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</si>
  <si>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</si>
  <si>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</si>
  <si>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</si>
  <si>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</si>
  <si>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</si>
  <si>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</si>
  <si>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</si>
  <si>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</si>
  <si>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</si>
  <si>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</si>
  <si>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</si>
  <si>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</si>
  <si>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</si>
  <si>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</si>
  <si>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</si>
  <si>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</si>
  <si>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</si>
  <si>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</si>
  <si>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</si>
  <si>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</si>
  <si>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</si>
  <si>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</si>
  <si>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</si>
  <si>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</si>
  <si>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</si>
  <si>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</si>
  <si>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</si>
  <si>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</si>
  <si>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</si>
  <si>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</si>
  <si>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</si>
  <si>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</si>
  <si>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</si>
  <si>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</si>
  <si>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</si>
  <si>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</si>
  <si>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</si>
  <si>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</si>
  <si>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</si>
  <si>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</si>
  <si>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</si>
  <si>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</si>
  <si>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</si>
  <si>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</si>
  <si>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</si>
  <si>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</si>
  <si>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</si>
  <si>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</si>
  <si>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</si>
  <si>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</si>
  <si>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</si>
  <si>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</si>
  <si>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</si>
  <si>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</si>
  <si>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</si>
  <si>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</si>
  <si>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</si>
  <si>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</si>
  <si>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</si>
  <si>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</si>
  <si>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</si>
  <si>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</si>
  <si>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</si>
  <si>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</si>
  <si>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</si>
  <si>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</si>
  <si>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</si>
  <si>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</si>
  <si>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</si>
  <si>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</si>
  <si>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</si>
  <si>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</si>
  <si>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</si>
  <si>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</si>
  <si>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</si>
  <si>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</si>
  <si>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</si>
  <si>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</si>
  <si>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</si>
  <si>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</si>
  <si>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</si>
  <si>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</si>
  <si>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</si>
  <si>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</si>
  <si>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</si>
  <si>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</si>
  <si>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</si>
  <si>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</si>
  <si>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</si>
  <si>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</si>
  <si>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</si>
  <si>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</si>
  <si>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</si>
  <si>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</si>
  <si>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</si>
  <si>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</si>
  <si>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</si>
  <si>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</si>
  <si>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</si>
  <si>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</si>
  <si>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</si>
  <si>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</si>
  <si>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</si>
  <si>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</si>
  <si>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</si>
  <si>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</si>
  <si>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</si>
  <si>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</si>
  <si>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</si>
  <si>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</si>
  <si>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</si>
  <si>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</si>
  <si>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</si>
  <si>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</si>
  <si>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</si>
  <si>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</si>
  <si>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</si>
  <si>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</si>
  <si>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</si>
  <si>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</si>
  <si>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</si>
  <si>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</si>
  <si>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</si>
  <si>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</si>
  <si>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</si>
  <si>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</si>
  <si>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</si>
  <si>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</si>
  <si>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</si>
  <si>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</si>
  <si>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</si>
  <si>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</si>
  <si>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</si>
  <si>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</si>
  <si>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</si>
  <si>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</si>
  <si>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</si>
  <si>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</si>
  <si>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</si>
  <si>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</si>
  <si>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</si>
  <si>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</si>
  <si>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</si>
  <si>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</si>
  <si>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</si>
  <si>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</si>
  <si>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</si>
  <si>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</si>
  <si>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</si>
  <si>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</si>
  <si>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</si>
  <si>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</si>
  <si>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</si>
  <si>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</si>
  <si>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</si>
  <si>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</si>
  <si>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</si>
  <si>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</si>
  <si>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</si>
  <si>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</si>
  <si>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</si>
  <si>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</si>
  <si>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</si>
  <si>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</si>
  <si>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</si>
  <si>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</si>
  <si>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</si>
  <si>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</si>
  <si>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</si>
  <si>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</si>
  <si>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</si>
  <si>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</si>
  <si>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</si>
  <si>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</si>
  <si>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</si>
  <si>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</si>
  <si>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</si>
  <si>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</si>
  <si>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</si>
  <si>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</si>
  <si>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</si>
  <si>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</si>
  <si>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</si>
  <si>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</si>
  <si>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</si>
  <si>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</si>
  <si>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</si>
  <si>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</si>
  <si>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</si>
  <si>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</si>
  <si>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</si>
  <si>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</si>
  <si>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</si>
  <si>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</si>
  <si>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</si>
  <si>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</si>
  <si>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</si>
  <si>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</si>
  <si>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</si>
  <si>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</si>
  <si>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</si>
  <si>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</si>
  <si>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</si>
  <si>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</si>
  <si>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</si>
  <si>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</si>
  <si>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</si>
  <si>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</si>
  <si>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</si>
  <si>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</si>
  <si>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</si>
  <si>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</si>
  <si>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</si>
  <si>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</si>
  <si>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</si>
  <si>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</si>
  <si>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</si>
  <si>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</si>
  <si>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</si>
  <si>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</si>
  <si>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</si>
  <si>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</si>
  <si>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</si>
  <si>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</si>
  <si>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</si>
  <si>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</si>
  <si>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</si>
  <si>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</si>
  <si>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</si>
  <si>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</si>
  <si>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</si>
  <si>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</si>
  <si>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</si>
  <si>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</si>
  <si>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</si>
  <si>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</si>
  <si>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</si>
  <si>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</si>
  <si>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</si>
  <si>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</si>
  <si>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</si>
  <si>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</si>
  <si>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</si>
  <si>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</si>
  <si>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</si>
  <si>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</si>
  <si>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</si>
  <si>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</si>
  <si>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</si>
  <si>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</si>
  <si>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</si>
  <si>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</si>
  <si>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</si>
  <si>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</si>
  <si>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</si>
  <si>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</si>
  <si>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</si>
  <si>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</si>
  <si>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</si>
  <si>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</si>
  <si>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</si>
  <si>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</si>
  <si>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</si>
  <si>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</si>
  <si>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</si>
  <si>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</si>
  <si>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</si>
  <si>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</si>
  <si>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</si>
  <si>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</si>
  <si>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</si>
  <si>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</si>
  <si>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</si>
  <si>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</si>
  <si>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</si>
  <si>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</si>
  <si>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</si>
  <si>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</si>
  <si>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</si>
  <si>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</si>
  <si>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</si>
  <si>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</si>
  <si>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</si>
  <si>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</si>
  <si>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</si>
  <si>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</si>
  <si>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</si>
  <si>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</si>
  <si>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</si>
  <si>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</si>
  <si>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</si>
  <si>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</si>
  <si>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</si>
  <si>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</si>
  <si>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</si>
  <si>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</si>
  <si>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</si>
  <si>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</si>
  <si>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</si>
  <si>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</si>
  <si>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</si>
  <si>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</si>
  <si>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</si>
  <si>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</si>
  <si>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</si>
  <si>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</si>
  <si>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</si>
  <si>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HM Gabes</t>
  </si>
  <si>
    <t>Dr Mejed Heni - M. Dia Mechlaoui</t>
  </si>
  <si>
    <t>L'accès au tamis pour observation est impossible pour le rayon.</t>
  </si>
  <si>
    <t>Etiquetage de pain à l'ancienne olives sans indication des grains de nigelles dans la liste des ingrédients</t>
  </si>
  <si>
    <t xml:space="preserve">Traçabilité maîtrisée. </t>
  </si>
  <si>
    <t>Correct</t>
  </si>
  <si>
    <t>Le morceau de fromage sicilien au persil n'était pas identifié.</t>
  </si>
  <si>
    <t>Eliminer les épingles des voiles.</t>
  </si>
  <si>
    <t>Les tableaux de vérification des chambres froides (petit tableau) ne sont pas enregistrés depuis décembre 2017.</t>
  </si>
  <si>
    <t>Propre</t>
  </si>
  <si>
    <t>Absence de couteau rouge pour les abats dans le stand. Les viandes rouges sont découpées à l'aide d'un couteau jaune.</t>
  </si>
  <si>
    <t>L'enregistrement des vérifications du thermomètre n'était pas disponible. LE thermomètre présente des difficultés de mise en marche.</t>
  </si>
  <si>
    <t>La chambre de pousse de gauche présente des traces de moisissures sur les parois et les jointures.</t>
  </si>
  <si>
    <t>Respecter le remplissage des cases tel que cela est mentionné dans les fiches.</t>
  </si>
  <si>
    <t>Renforcer le glaçage</t>
  </si>
  <si>
    <t>Respecter le remplissage des cases et en cas de vente d'un nouveau produit (œufs de seiche, prendre l'avale de la qualité pour la traçabilité).</t>
  </si>
  <si>
    <t>Le balisage doit également figurer en langue arabe
Le balisage des poulpes était absent.
Une barquette de calamar en tranche était étiquetée par la mention "Calamar nettoyé".</t>
  </si>
  <si>
    <t>Renforcer le contrôle des produits cabossés (café, thon..)</t>
  </si>
  <si>
    <t>Adopter le protocole P &amp; S pour le remplissage des cases. Le remplissage doit être quotidien.</t>
  </si>
  <si>
    <t>Absence de thermomètre.</t>
  </si>
  <si>
    <t>Fournir un thermomètre pour le rayon.</t>
  </si>
  <si>
    <t>Les certificats d'aptitude au travail pour M. Taoufik et M. Ahmed (PFT) ne mentionnent pas le poste occupé.</t>
  </si>
  <si>
    <t>Marchandiser EL mazraa; ok</t>
  </si>
  <si>
    <t>Résine décollée à plusieurs niveaux</t>
  </si>
  <si>
    <t>Refaire le revêtement</t>
  </si>
  <si>
    <t>45%; correct</t>
  </si>
  <si>
    <t>Le sol est endommagé.</t>
  </si>
  <si>
    <t>Réparer le revêtement</t>
  </si>
  <si>
    <t>46%; correct</t>
  </si>
  <si>
    <t>12,6°C correct</t>
  </si>
  <si>
    <t>T° affichée: 6°C
T° mesurée: 4°C</t>
  </si>
  <si>
    <t>Nettoyer les grilles</t>
  </si>
  <si>
    <t>T° à cœur des english pies 10,3°</t>
  </si>
  <si>
    <t>T° affichée 5,1°C
T° mesurée: 10°C</t>
  </si>
  <si>
    <t>Le meuble froid ne peut pas être protégé</t>
  </si>
  <si>
    <t>9°C, correct</t>
  </si>
  <si>
    <t>Certains casiers demeurent rouillés</t>
  </si>
  <si>
    <t>Absence de distributeur dans la pâtisserie</t>
  </si>
  <si>
    <t>Le col de signe dans la boucherie est corrodé
Une fuite a été détectée dans la pâtisserie.</t>
  </si>
  <si>
    <t>Le local poubelle est prévu pour les semaines à venir</t>
  </si>
  <si>
    <t>Mise en œuvre partielle</t>
  </si>
  <si>
    <t>Voir PLS</t>
  </si>
  <si>
    <t>Le mélangeur des viandes hachées, bien que non utilisé, n'était pas propre.</t>
  </si>
  <si>
    <t>Utiliser les pédales pour ouvrir les poubelles. Dans le cas contraire le lavage des mains est nécessaire.
Les sabots de Walid sont troués</t>
  </si>
  <si>
    <t>Présence des bulletins d'analyses et plans d'action</t>
  </si>
  <si>
    <t>Enregistrements des autocontrôles de nettoyage et de désinfection</t>
  </si>
  <si>
    <t xml:space="preserve">Utilisation correcte des cadenciers de cuisson et de fabrication </t>
  </si>
  <si>
    <t>La durée d'exposition des pâtés et des soufflets n'est pas calculée. Les 4 heures sont insérées par défaut.</t>
  </si>
  <si>
    <t>Traçabilité LS:
Les produits finis de la veille ne sont pas enregistrés 
L'identification des matières premières des volailles n'est pas assurée
Traçabilité trad:
Les dates de premières mises en rayons ne sont pas enregistrées.
Le test de traçabilité réalisé sur une 1/2 bête de 190 kg: La mesure des poids des produits finis a dépassé les 190kg.</t>
  </si>
  <si>
    <t>Fournir des égouttoirs pour les abats.</t>
  </si>
  <si>
    <t>Les températures à cœur dans la chambre froide pour le mois de février n'étaient pas enregistrées.</t>
  </si>
  <si>
    <t xml:space="preserve">Œufs de seiche: absence d'enregistrement de la fin d'utilisation du carton en février 2018.
Calamar en anneaux panés: 27/01 emballage de 1,02 kg sans enregistrer la fin d'utilisation du carton
Absence enregistrement date de fin d'utilisation et d'ouverture du carton le 02/02, le 02/03 et le 27/01
Filet de mérou: absence de la date d'ouverture du carton entre le 28/12 et le 30/12 pour un emballage de 5kg (carton &gt;18kg)
Le remplissage des cases est mal maîtrisé.
</t>
  </si>
  <si>
    <t>Le remplissage des cases se base sur des croix selon la fréquence de nettoyage.</t>
  </si>
  <si>
    <t>Certains membres n'ont pas été formés sur les BPH (Pâtisserie, charcuterie…)</t>
  </si>
  <si>
    <t>La grille de soufflage dans le meuble de la IV èmme gamme est sale</t>
  </si>
  <si>
    <t>Développement de givre dans le meuble froid des surgelés</t>
  </si>
  <si>
    <t>Nouvel équipement. Accès limité pour le contrôle.</t>
  </si>
  <si>
    <t>Remplacer les joints usés</t>
  </si>
  <si>
    <t>Le mélangeur n'est pas utilisé en raison de sa faible capacité.
Les planches deviennent usées</t>
  </si>
  <si>
    <t>Taux de réalisation du plan d'action précédent</t>
  </si>
  <si>
    <t>M. Nessim Harrath (DM) - Chefs rayons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</si>
</sst>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3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2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1" fontId="8" fillId="16" borderId="1" xfId="0" applyNumberFormat="1" applyFont="1" applyFill="1" applyBorder="1" applyProtection="1">
      <protection locked="0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1" xfId="0" applyFont="1" applyFill="1" applyBorder="1" applyAlignment="1" applyProtection="1">
      <alignment horizontal="left" vertical="center" wrapText="1"/>
      <protection locked="0"/>
    </xf>
    <xf numFmtId="165" fontId="8" fillId="0" borderId="1" xfId="0" applyNumberFormat="1" applyFont="1" applyFill="1" applyBorder="1" applyAlignment="1" applyProtection="1">
      <alignment horizontal="center" wrapText="1"/>
      <protection locked="0"/>
    </xf>
    <xf numFmtId="9" fontId="19" fillId="2" borderId="1" xfId="1" applyNumberFormat="1" applyFont="1" applyFill="1" applyBorder="1" applyAlignment="1" applyProtection="1">
      <alignment horizontal="left" wrapText="1"/>
      <protection locked="0"/>
    </xf>
    <xf numFmtId="9" fontId="8" fillId="14" borderId="1" xfId="0" applyNumberFormat="1" applyFont="1" applyFill="1" applyBorder="1" applyProtection="1"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697664"/>
        <c:axId val="67187456"/>
      </c:barChart>
      <c:catAx>
        <c:axId val="67697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187456"/>
        <c:crosses val="autoZero"/>
        <c:auto val="1"/>
        <c:lblAlgn val="ctr"/>
        <c:lblOffset val="100"/>
        <c:noMultiLvlLbl val="0"/>
      </c:catAx>
      <c:valAx>
        <c:axId val="67187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697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976256"/>
        <c:axId val="70977792"/>
      </c:barChart>
      <c:catAx>
        <c:axId val="7097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977792"/>
        <c:crosses val="autoZero"/>
        <c:auto val="1"/>
        <c:lblAlgn val="ctr"/>
        <c:lblOffset val="100"/>
        <c:noMultiLvlLbl val="0"/>
      </c:catAx>
      <c:valAx>
        <c:axId val="70977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976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1035904"/>
        <c:axId val="73020160"/>
      </c:barChart>
      <c:catAx>
        <c:axId val="7103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020160"/>
        <c:crosses val="autoZero"/>
        <c:auto val="1"/>
        <c:lblAlgn val="ctr"/>
        <c:lblOffset val="100"/>
        <c:noMultiLvlLbl val="0"/>
      </c:catAx>
      <c:valAx>
        <c:axId val="73020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1035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065984"/>
        <c:axId val="73067520"/>
      </c:barChart>
      <c:catAx>
        <c:axId val="7306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067520"/>
        <c:crosses val="autoZero"/>
        <c:auto val="1"/>
        <c:lblAlgn val="ctr"/>
        <c:lblOffset val="100"/>
        <c:noMultiLvlLbl val="0"/>
      </c:catAx>
      <c:valAx>
        <c:axId val="73067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06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0.88888888888888884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152768"/>
        <c:axId val="73187328"/>
      </c:barChart>
      <c:catAx>
        <c:axId val="73152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187328"/>
        <c:crosses val="autoZero"/>
        <c:auto val="1"/>
        <c:lblAlgn val="ctr"/>
        <c:lblOffset val="100"/>
        <c:noMultiLvlLbl val="0"/>
      </c:catAx>
      <c:valAx>
        <c:axId val="73187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152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364224"/>
        <c:axId val="73365760"/>
      </c:barChart>
      <c:catAx>
        <c:axId val="73364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365760"/>
        <c:crosses val="autoZero"/>
        <c:auto val="1"/>
        <c:lblAlgn val="ctr"/>
        <c:lblOffset val="100"/>
        <c:noMultiLvlLbl val="0"/>
      </c:catAx>
      <c:valAx>
        <c:axId val="73365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364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0.89915966386554624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276416"/>
        <c:axId val="73282304"/>
      </c:barChart>
      <c:catAx>
        <c:axId val="7327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282304"/>
        <c:crosses val="autoZero"/>
        <c:auto val="1"/>
        <c:lblAlgn val="ctr"/>
        <c:lblOffset val="100"/>
        <c:noMultiLvlLbl val="0"/>
      </c:catAx>
      <c:valAx>
        <c:axId val="73282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276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0.9370860927152318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332608"/>
        <c:axId val="73334144"/>
      </c:barChart>
      <c:catAx>
        <c:axId val="7333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334144"/>
        <c:crosses val="autoZero"/>
        <c:auto val="1"/>
        <c:lblAlgn val="ctr"/>
        <c:lblOffset val="100"/>
        <c:noMultiLvlLbl val="0"/>
      </c:catAx>
      <c:valAx>
        <c:axId val="73334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33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0.91812287829038897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78675968"/>
        <c:axId val="78677504"/>
        <c:extLst/>
      </c:barChart>
      <c:catAx>
        <c:axId val="786759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677504"/>
        <c:crosses val="autoZero"/>
        <c:auto val="1"/>
        <c:lblAlgn val="ctr"/>
        <c:lblOffset val="100"/>
        <c:noMultiLvlLbl val="0"/>
      </c:catAx>
      <c:valAx>
        <c:axId val="7867750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675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0.6964285714285714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6964096"/>
        <c:axId val="78709120"/>
        <c:extLst/>
      </c:barChart>
      <c:catAx>
        <c:axId val="6696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709120"/>
        <c:crosses val="autoZero"/>
        <c:auto val="1"/>
        <c:lblAlgn val="ctr"/>
        <c:lblOffset val="100"/>
        <c:noMultiLvlLbl val="0"/>
      </c:catAx>
      <c:valAx>
        <c:axId val="78709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696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233280"/>
        <c:axId val="67234816"/>
      </c:barChart>
      <c:catAx>
        <c:axId val="6723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234816"/>
        <c:crosses val="autoZero"/>
        <c:auto val="1"/>
        <c:lblAlgn val="ctr"/>
        <c:lblOffset val="100"/>
        <c:noMultiLvlLbl val="0"/>
      </c:catAx>
      <c:valAx>
        <c:axId val="67234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23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0.98529411764705888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28768"/>
        <c:axId val="68130304"/>
      </c:barChart>
      <c:catAx>
        <c:axId val="68128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30304"/>
        <c:crosses val="autoZero"/>
        <c:auto val="1"/>
        <c:lblAlgn val="ctr"/>
        <c:lblOffset val="100"/>
        <c:noMultiLvlLbl val="0"/>
      </c:catAx>
      <c:valAx>
        <c:axId val="68130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28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0.94827586206896552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490368"/>
        <c:axId val="70496256"/>
      </c:barChart>
      <c:catAx>
        <c:axId val="7049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496256"/>
        <c:crosses val="autoZero"/>
        <c:auto val="1"/>
        <c:lblAlgn val="ctr"/>
        <c:lblOffset val="100"/>
        <c:noMultiLvlLbl val="0"/>
      </c:catAx>
      <c:valAx>
        <c:axId val="70496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490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537984"/>
        <c:axId val="70539520"/>
      </c:barChart>
      <c:catAx>
        <c:axId val="70537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539520"/>
        <c:crosses val="autoZero"/>
        <c:auto val="1"/>
        <c:lblAlgn val="ctr"/>
        <c:lblOffset val="100"/>
        <c:noMultiLvlLbl val="0"/>
      </c:catAx>
      <c:valAx>
        <c:axId val="70539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537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577152"/>
        <c:axId val="70865664"/>
      </c:barChart>
      <c:catAx>
        <c:axId val="70577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865664"/>
        <c:crosses val="autoZero"/>
        <c:auto val="1"/>
        <c:lblAlgn val="ctr"/>
        <c:lblOffset val="100"/>
        <c:noMultiLvlLbl val="0"/>
      </c:catAx>
      <c:valAx>
        <c:axId val="70865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577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895104"/>
        <c:axId val="70896640"/>
      </c:barChart>
      <c:catAx>
        <c:axId val="7089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896640"/>
        <c:crosses val="autoZero"/>
        <c:auto val="1"/>
        <c:lblAlgn val="ctr"/>
        <c:lblOffset val="100"/>
        <c:noMultiLvlLbl val="0"/>
      </c:catAx>
      <c:valAx>
        <c:axId val="70896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895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0.91176470588235292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443008"/>
        <c:axId val="70444544"/>
      </c:barChart>
      <c:catAx>
        <c:axId val="70443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444544"/>
        <c:crosses val="autoZero"/>
        <c:auto val="1"/>
        <c:lblAlgn val="ctr"/>
        <c:lblOffset val="100"/>
        <c:noMultiLvlLbl val="0"/>
      </c:catAx>
      <c:valAx>
        <c:axId val="70444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44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0.9642857142857143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932736"/>
        <c:axId val="70942720"/>
      </c:barChart>
      <c:catAx>
        <c:axId val="70932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942720"/>
        <c:crosses val="autoZero"/>
        <c:auto val="1"/>
        <c:lblAlgn val="ctr"/>
        <c:lblOffset val="100"/>
        <c:noMultiLvlLbl val="0"/>
      </c:catAx>
      <c:valAx>
        <c:axId val="70942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932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8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5" t="s">
        <v>324</v>
      </c>
      <c r="B18" s="305"/>
      <c r="C18" s="305"/>
      <c r="D18" s="306" t="s">
        <v>408</v>
      </c>
      <c r="E18" s="306"/>
      <c r="F18" s="306"/>
      <c r="G18" s="306"/>
      <c r="H18" s="306"/>
      <c r="I18" s="306"/>
      <c r="J18" s="306"/>
      <c r="K18" s="306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7" t="s">
        <v>325</v>
      </c>
      <c r="B21" s="307"/>
      <c r="C21" s="307"/>
      <c r="D21" s="307"/>
      <c r="E21" s="307"/>
      <c r="F21" s="307"/>
      <c r="G21" s="307"/>
      <c r="H21" s="307"/>
      <c r="I21" s="307"/>
      <c r="J21" s="307"/>
      <c r="K21" s="307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1" t="s">
        <v>327</v>
      </c>
      <c r="C23" s="301"/>
      <c r="D23" s="78"/>
      <c r="E23" s="78"/>
      <c r="F23" s="78"/>
      <c r="G23" s="78"/>
      <c r="H23" s="78"/>
      <c r="I23" s="78"/>
      <c r="J23" s="77" t="str">
        <f>D18</f>
        <v>HM Gabes</v>
      </c>
    </row>
    <row r="24" spans="1:11" ht="33" customHeight="1" x14ac:dyDescent="0.25">
      <c r="A24" s="86" t="s">
        <v>328</v>
      </c>
      <c r="B24" s="300">
        <f>AVERAGE('A1 Exploitation'!D549,'A1 Technique'!D199)</f>
        <v>0.91812287829038897</v>
      </c>
      <c r="C24" s="300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0">
        <f>AVERAGE('A2 Exploitation'!D549,'A2 Technique'!D199)</f>
        <v>0</v>
      </c>
      <c r="C25" s="300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0">
        <f>AVERAGE('A3 Exploitation'!D549,'A3 Technique'!D199)</f>
        <v>0</v>
      </c>
      <c r="C26" s="300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0">
        <f>AVERAGE('A4 Exploitation'!D549,'A4 Technique'!D199)</f>
        <v>0</v>
      </c>
      <c r="C27" s="300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0">
        <f>AVERAGE('A5 Exploitation'!D549,'A5 Technique'!D199)</f>
        <v>0</v>
      </c>
      <c r="C28" s="300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0">
        <f>AVERAGE('A6 Exploitation'!D549,'A6 Technique'!D199)</f>
        <v>0</v>
      </c>
      <c r="C29" s="300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1" t="s">
        <v>334</v>
      </c>
      <c r="C33" s="301"/>
      <c r="D33" s="78"/>
      <c r="E33" s="78"/>
      <c r="F33" s="78"/>
      <c r="G33" s="78"/>
      <c r="H33" s="78"/>
      <c r="I33" s="78"/>
      <c r="J33" s="77" t="str">
        <f>D18</f>
        <v>HM Gabes</v>
      </c>
    </row>
    <row r="34" spans="1:10" ht="33" customHeight="1" x14ac:dyDescent="0.25">
      <c r="A34" s="86" t="s">
        <v>328</v>
      </c>
      <c r="B34" s="300">
        <f>'A1 Exploitation'!D549</f>
        <v>0.9370860927152318</v>
      </c>
      <c r="C34" s="300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0">
        <f>'A2 Exploitation'!D549</f>
        <v>0</v>
      </c>
      <c r="C35" s="300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0">
        <f>'A3 Exploitation'!D549</f>
        <v>0</v>
      </c>
      <c r="C36" s="300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0">
        <f>'A4 Exploitation'!D549</f>
        <v>0</v>
      </c>
      <c r="C37" s="300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0">
        <f>'A5 Exploitation'!D549</f>
        <v>0</v>
      </c>
      <c r="C38" s="300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0">
        <f>'A6 Exploitation'!D549</f>
        <v>0</v>
      </c>
      <c r="C39" s="300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4" t="s">
        <v>335</v>
      </c>
      <c r="C42" s="304"/>
      <c r="D42" s="78"/>
      <c r="E42" s="78"/>
      <c r="F42" s="78"/>
      <c r="G42" s="78"/>
      <c r="H42" s="78"/>
      <c r="I42" s="78"/>
      <c r="J42" s="77" t="str">
        <f>D18</f>
        <v>HM Gabes</v>
      </c>
    </row>
    <row r="43" spans="1:10" ht="33" customHeight="1" x14ac:dyDescent="0.25">
      <c r="A43" s="86" t="s">
        <v>328</v>
      </c>
      <c r="B43" s="300">
        <f>AVERAGE('A1 Exploitation'!D547, 'A1 Technique'!D197)</f>
        <v>0.6964285714285714</v>
      </c>
      <c r="C43" s="300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0" t="e">
        <f>AVERAGE('A2 Exploitation'!D547, 'A2 Technique'!D197)</f>
        <v>#DIV/0!</v>
      </c>
      <c r="C44" s="300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0" t="e">
        <f>AVERAGE('A3 Exploitation'!D547, 'A3 Technique'!D197)</f>
        <v>#DIV/0!</v>
      </c>
      <c r="C45" s="300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0" t="e">
        <f>AVERAGE('A4 Exploitation'!D547, 'A4 Technique'!D197)</f>
        <v>#DIV/0!</v>
      </c>
      <c r="C46" s="300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0" t="e">
        <f>AVERAGE('A5 Exploitation'!D547, 'A5 Technique'!D197)</f>
        <v>#DIV/0!</v>
      </c>
      <c r="C47" s="300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0" t="e">
        <f>AVERAGE('A6 Exploitation'!D547, 'A6 Technique'!D197)</f>
        <v>#DIV/0!</v>
      </c>
      <c r="C48" s="300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1" t="s">
        <v>336</v>
      </c>
      <c r="C51" s="301"/>
      <c r="D51" s="78"/>
      <c r="E51" s="78"/>
      <c r="F51" s="78"/>
      <c r="G51" s="78"/>
      <c r="H51" s="78"/>
      <c r="I51" s="78"/>
      <c r="J51" s="77" t="str">
        <f>D18</f>
        <v>HM Gabes</v>
      </c>
    </row>
    <row r="52" spans="1:10" ht="33" customHeight="1" x14ac:dyDescent="0.25">
      <c r="A52" s="86" t="s">
        <v>328</v>
      </c>
      <c r="B52" s="303">
        <f>'A1 Exploitation'!D46</f>
        <v>1</v>
      </c>
      <c r="C52" s="303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3">
        <f>'A2 Exploitation'!D46</f>
        <v>0</v>
      </c>
      <c r="C53" s="303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3">
        <f>'A3 Exploitation'!D46</f>
        <v>0</v>
      </c>
      <c r="C54" s="303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3">
        <f>'A4 Exploitation'!D46</f>
        <v>0</v>
      </c>
      <c r="C55" s="303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3">
        <f>'A5 Exploitation'!D46</f>
        <v>0</v>
      </c>
      <c r="C56" s="303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3">
        <f>'A6 Exploitation'!D46</f>
        <v>0</v>
      </c>
      <c r="C57" s="303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1" t="s">
        <v>337</v>
      </c>
      <c r="C60" s="301"/>
      <c r="D60" s="78"/>
      <c r="E60" s="78"/>
      <c r="F60" s="78"/>
      <c r="G60" s="78"/>
      <c r="H60" s="78"/>
      <c r="I60" s="78"/>
      <c r="J60" s="77" t="str">
        <f>D18</f>
        <v>HM Gabes</v>
      </c>
    </row>
    <row r="61" spans="1:10" ht="33" customHeight="1" x14ac:dyDescent="0.25">
      <c r="A61" s="86" t="s">
        <v>328</v>
      </c>
      <c r="B61" s="300">
        <f>'A1 Exploitation'!D103</f>
        <v>0.95833333333333337</v>
      </c>
      <c r="C61" s="300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0">
        <f>'A2 Exploitation'!D103</f>
        <v>0</v>
      </c>
      <c r="C62" s="300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0">
        <f>'A3 Exploitation'!D103</f>
        <v>0</v>
      </c>
      <c r="C63" s="300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0">
        <f>'A4 Exploitation'!D103</f>
        <v>0</v>
      </c>
      <c r="C64" s="300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0">
        <f>'A5 Exploitation'!D103</f>
        <v>0</v>
      </c>
      <c r="C65" s="300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0">
        <f>'A6 Exploitation'!D103</f>
        <v>0</v>
      </c>
      <c r="C66" s="300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1" t="s">
        <v>338</v>
      </c>
      <c r="C69" s="301"/>
      <c r="D69" s="78"/>
      <c r="E69" s="78"/>
      <c r="F69" s="78"/>
      <c r="G69" s="78"/>
      <c r="H69" s="78"/>
      <c r="I69" s="78"/>
      <c r="J69" s="77" t="str">
        <f>D18</f>
        <v>HM Gabes</v>
      </c>
    </row>
    <row r="70" spans="1:10" ht="33" customHeight="1" x14ac:dyDescent="0.25">
      <c r="A70" s="86" t="s">
        <v>328</v>
      </c>
      <c r="B70" s="300">
        <f>'A1 Exploitation'!D158</f>
        <v>0.98529411764705888</v>
      </c>
      <c r="C70" s="300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0">
        <f>'A2 Exploitation'!D158</f>
        <v>0</v>
      </c>
      <c r="C71" s="300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0">
        <f>'A3 Exploitation'!D158</f>
        <v>0</v>
      </c>
      <c r="C72" s="300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0">
        <f>'A4 Exploitation'!D158</f>
        <v>0</v>
      </c>
      <c r="C73" s="300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0">
        <f>'A5 Exploitation'!D158</f>
        <v>0</v>
      </c>
      <c r="C74" s="300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0">
        <f>'A6 Exploitation'!D158</f>
        <v>0</v>
      </c>
      <c r="C75" s="300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1" t="s">
        <v>339</v>
      </c>
      <c r="C78" s="301"/>
      <c r="D78" s="78"/>
      <c r="E78" s="78"/>
      <c r="F78" s="78"/>
      <c r="G78" s="78"/>
      <c r="H78" s="78"/>
      <c r="I78" s="78"/>
      <c r="J78" s="77" t="str">
        <f>D18</f>
        <v>HM Gabes</v>
      </c>
    </row>
    <row r="79" spans="1:10" ht="33" customHeight="1" x14ac:dyDescent="0.25">
      <c r="A79" s="86" t="s">
        <v>328</v>
      </c>
      <c r="B79" s="300">
        <f>'A1 Exploitation'!D205</f>
        <v>0.94827586206896552</v>
      </c>
      <c r="C79" s="300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0">
        <f>'A2 Exploitation'!D205</f>
        <v>0</v>
      </c>
      <c r="C80" s="300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0">
        <f>'A3 Exploitation'!D205</f>
        <v>0</v>
      </c>
      <c r="C81" s="300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0">
        <f>'A4 Exploitation'!D205</f>
        <v>0</v>
      </c>
      <c r="C82" s="300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0">
        <f>'A5 Exploitation'!D205</f>
        <v>0</v>
      </c>
      <c r="C83" s="300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0">
        <f>'A6 Exploitation'!D205</f>
        <v>0</v>
      </c>
      <c r="C84" s="300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1" t="s">
        <v>340</v>
      </c>
      <c r="C87" s="301"/>
      <c r="D87" s="78"/>
      <c r="E87" s="78"/>
      <c r="F87" s="78"/>
      <c r="G87" s="78"/>
      <c r="H87" s="78"/>
      <c r="I87" s="78"/>
      <c r="J87" s="77" t="str">
        <f>D18</f>
        <v>HM Gabes</v>
      </c>
    </row>
    <row r="88" spans="1:10" ht="33" customHeight="1" x14ac:dyDescent="0.25">
      <c r="A88" s="86" t="s">
        <v>328</v>
      </c>
      <c r="B88" s="300">
        <f>'A1 Exploitation'!D266</f>
        <v>0.83333333333333337</v>
      </c>
      <c r="C88" s="300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0">
        <f>'A2 Exploitation'!D266</f>
        <v>0</v>
      </c>
      <c r="C89" s="300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0">
        <f>'A3 Exploitation'!D266</f>
        <v>0</v>
      </c>
      <c r="C90" s="300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0">
        <f>'A4 Exploitation'!D266</f>
        <v>0</v>
      </c>
      <c r="C91" s="300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0">
        <f>'A5 Exploitation'!D266</f>
        <v>0</v>
      </c>
      <c r="C92" s="300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0">
        <f>'A6 Exploitation'!D266</f>
        <v>0</v>
      </c>
      <c r="C93" s="300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1" t="s">
        <v>341</v>
      </c>
      <c r="C96" s="301"/>
      <c r="D96" s="78"/>
      <c r="E96" s="78"/>
      <c r="F96" s="78"/>
      <c r="G96" s="78"/>
      <c r="H96" s="78"/>
      <c r="I96" s="78"/>
      <c r="J96" s="77" t="str">
        <f>D18</f>
        <v>HM Gabes</v>
      </c>
    </row>
    <row r="97" spans="1:10" ht="33" customHeight="1" x14ac:dyDescent="0.25">
      <c r="A97" s="86" t="s">
        <v>328</v>
      </c>
      <c r="B97" s="300">
        <f>'A1 Exploitation'!D318</f>
        <v>0.83333333333333337</v>
      </c>
      <c r="C97" s="300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0">
        <f>'A2 Exploitation'!D318</f>
        <v>0</v>
      </c>
      <c r="C98" s="300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0">
        <f>'A3 Exploitation'!D318</f>
        <v>0</v>
      </c>
      <c r="C99" s="300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0">
        <f>'A4 Exploitation'!D318</f>
        <v>0</v>
      </c>
      <c r="C100" s="300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0">
        <f>'A5 Exploitation'!D318</f>
        <v>0</v>
      </c>
      <c r="C101" s="300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0">
        <f>'A6 Exploitation'!D318</f>
        <v>0</v>
      </c>
      <c r="C102" s="300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1" t="s">
        <v>342</v>
      </c>
      <c r="C105" s="301"/>
      <c r="D105" s="78"/>
      <c r="E105" s="78"/>
      <c r="F105" s="78"/>
      <c r="G105" s="78"/>
      <c r="H105" s="78"/>
      <c r="I105" s="78"/>
      <c r="J105" s="77" t="str">
        <f>D18</f>
        <v>HM Gabes</v>
      </c>
    </row>
    <row r="106" spans="1:10" ht="33" customHeight="1" x14ac:dyDescent="0.25">
      <c r="A106" s="86" t="s">
        <v>328</v>
      </c>
      <c r="B106" s="300">
        <f>'A1 Exploitation'!D358</f>
        <v>1</v>
      </c>
      <c r="C106" s="300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0">
        <f>'A2 Exploitation'!D358</f>
        <v>0</v>
      </c>
      <c r="C107" s="300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0">
        <f>'A3 Exploitation'!D358</f>
        <v>0</v>
      </c>
      <c r="C108" s="300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0">
        <f>'A4 Exploitation'!D358</f>
        <v>0</v>
      </c>
      <c r="C109" s="300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0">
        <f>'A5 Exploitation'!D358</f>
        <v>0</v>
      </c>
      <c r="C110" s="300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0">
        <f>'A6 Exploitation'!D358</f>
        <v>0</v>
      </c>
      <c r="C111" s="300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1" t="s">
        <v>343</v>
      </c>
      <c r="C114" s="301"/>
      <c r="D114" s="78"/>
      <c r="E114" s="78"/>
      <c r="F114" s="78"/>
      <c r="G114" s="78"/>
      <c r="H114" s="78"/>
      <c r="I114" s="78"/>
      <c r="J114" s="77" t="str">
        <f>D18</f>
        <v>HM Gabes</v>
      </c>
    </row>
    <row r="115" spans="1:10" ht="33" customHeight="1" x14ac:dyDescent="0.25">
      <c r="A115" s="86" t="s">
        <v>328</v>
      </c>
      <c r="B115" s="300">
        <f>'A1 Exploitation'!D391</f>
        <v>0.91176470588235292</v>
      </c>
      <c r="C115" s="300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0">
        <f>'A2 Exploitation'!D391</f>
        <v>0</v>
      </c>
      <c r="C116" s="300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0">
        <f>'A3 Exploitation'!D391</f>
        <v>0</v>
      </c>
      <c r="C117" s="300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0">
        <f>'A4 Exploitation'!D391</f>
        <v>0</v>
      </c>
      <c r="C118" s="300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0">
        <f>'A5 Exploitation'!D391</f>
        <v>0</v>
      </c>
      <c r="C119" s="300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0">
        <f>'A6 Exploitation'!D391</f>
        <v>0</v>
      </c>
      <c r="C120" s="300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1" t="s">
        <v>344</v>
      </c>
      <c r="C123" s="301"/>
      <c r="D123" s="78"/>
      <c r="E123" s="78"/>
      <c r="F123" s="78"/>
      <c r="G123" s="78"/>
      <c r="H123" s="78"/>
      <c r="I123" s="78"/>
      <c r="J123" s="77" t="str">
        <f>D18</f>
        <v>HM Gabes</v>
      </c>
    </row>
    <row r="124" spans="1:10" ht="33" customHeight="1" x14ac:dyDescent="0.25">
      <c r="A124" s="86" t="s">
        <v>328</v>
      </c>
      <c r="B124" s="300">
        <f>'A1 Exploitation'!D444</f>
        <v>0.9642857142857143</v>
      </c>
      <c r="C124" s="300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0">
        <f>'A2 Exploitation'!D444</f>
        <v>0</v>
      </c>
      <c r="C125" s="300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0">
        <f>'A3 Exploitation'!D444</f>
        <v>0</v>
      </c>
      <c r="C126" s="300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0">
        <f>'A4 Exploitation'!D444</f>
        <v>0</v>
      </c>
      <c r="C127" s="300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0">
        <f>'A5 Exploitation'!D444</f>
        <v>0</v>
      </c>
      <c r="C128" s="300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0">
        <f>'A6 Exploitation'!D444</f>
        <v>0</v>
      </c>
      <c r="C129" s="300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1" t="s">
        <v>345</v>
      </c>
      <c r="C132" s="301"/>
      <c r="D132" s="78"/>
      <c r="E132" s="78"/>
      <c r="F132" s="78"/>
      <c r="G132" s="78"/>
      <c r="H132" s="78"/>
      <c r="I132" s="78"/>
      <c r="J132" s="77" t="str">
        <f>D18</f>
        <v>HM Gabes</v>
      </c>
    </row>
    <row r="133" spans="1:10" ht="33" customHeight="1" x14ac:dyDescent="0.25">
      <c r="A133" s="86" t="s">
        <v>328</v>
      </c>
      <c r="B133" s="300">
        <f>'A1 Exploitation'!D481</f>
        <v>1</v>
      </c>
      <c r="C133" s="300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0">
        <f>'A2 Exploitation'!D481</f>
        <v>0</v>
      </c>
      <c r="C134" s="300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0">
        <f>'A3 Exploitation'!D481</f>
        <v>0</v>
      </c>
      <c r="C135" s="300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0">
        <f>'A4 Exploitation'!D481</f>
        <v>0</v>
      </c>
      <c r="C136" s="300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0">
        <f>'A5 Exploitation'!D481</f>
        <v>0</v>
      </c>
      <c r="C137" s="300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0">
        <f>'A6 Exploitation'!D481</f>
        <v>0</v>
      </c>
      <c r="C138" s="300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1" t="s">
        <v>346</v>
      </c>
      <c r="C141" s="301"/>
      <c r="D141" s="78"/>
      <c r="E141" s="78"/>
      <c r="F141" s="78"/>
      <c r="G141" s="78"/>
      <c r="H141" s="78"/>
      <c r="I141" s="78"/>
      <c r="J141" s="77" t="str">
        <f>D18</f>
        <v>HM Gabes</v>
      </c>
    </row>
    <row r="142" spans="1:10" ht="33" customHeight="1" x14ac:dyDescent="0.25">
      <c r="A142" s="86" t="s">
        <v>328</v>
      </c>
      <c r="B142" s="300">
        <f>'A1 Exploitation'!D503</f>
        <v>1</v>
      </c>
      <c r="C142" s="300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0">
        <f>'A2 Exploitation'!D503</f>
        <v>0</v>
      </c>
      <c r="C143" s="300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0">
        <f>'A3 Exploitation'!D503</f>
        <v>0</v>
      </c>
      <c r="C144" s="300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0">
        <f>'A4 Exploitation'!D503</f>
        <v>0</v>
      </c>
      <c r="C145" s="300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0">
        <f>'A5 Exploitation'!D503</f>
        <v>0</v>
      </c>
      <c r="C146" s="300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0">
        <f>'A6 Exploitation'!D503</f>
        <v>0</v>
      </c>
      <c r="C147" s="300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1" t="s">
        <v>347</v>
      </c>
      <c r="C150" s="301"/>
      <c r="D150" s="78"/>
      <c r="E150" s="78"/>
      <c r="F150" s="78"/>
      <c r="G150" s="78"/>
      <c r="H150" s="78"/>
      <c r="I150" s="78"/>
      <c r="J150" s="77" t="str">
        <f>D18</f>
        <v>HM Gabes</v>
      </c>
    </row>
    <row r="151" spans="1:10" ht="33" customHeight="1" x14ac:dyDescent="0.25">
      <c r="A151" s="86" t="s">
        <v>328</v>
      </c>
      <c r="B151" s="300">
        <f>'A1 Exploitation'!D514</f>
        <v>1</v>
      </c>
      <c r="C151" s="300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0">
        <f>'A2 Exploitation'!D514</f>
        <v>0</v>
      </c>
      <c r="C152" s="300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0">
        <f>'A3 Exploitation'!D514</f>
        <v>0</v>
      </c>
      <c r="C153" s="300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0">
        <f>'A4 Exploitation'!D514</f>
        <v>0</v>
      </c>
      <c r="C154" s="300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0">
        <f>'A5 Exploitation'!D514</f>
        <v>0</v>
      </c>
      <c r="C155" s="300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0">
        <f>'A6 Exploitation'!D514</f>
        <v>0</v>
      </c>
      <c r="C156" s="300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2"/>
      <c r="C159" s="302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1" t="s">
        <v>348</v>
      </c>
      <c r="C160" s="301"/>
      <c r="D160" s="78"/>
      <c r="E160" s="78"/>
      <c r="F160" s="78"/>
      <c r="G160" s="78"/>
      <c r="H160" s="78"/>
      <c r="I160" s="78"/>
      <c r="J160" s="77" t="str">
        <f>D18</f>
        <v>HM Gabes</v>
      </c>
    </row>
    <row r="161" spans="1:10" ht="33" customHeight="1" x14ac:dyDescent="0.25">
      <c r="A161" s="86" t="s">
        <v>328</v>
      </c>
      <c r="B161" s="300">
        <f>'A1 Exploitation'!D534</f>
        <v>0.88888888888888884</v>
      </c>
      <c r="C161" s="300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0">
        <f>'A2 Exploitation'!D534</f>
        <v>0</v>
      </c>
      <c r="C162" s="300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0">
        <f>'A3 Exploitation'!D534</f>
        <v>0</v>
      </c>
      <c r="C163" s="300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0">
        <f>'A4 Exploitation'!D534</f>
        <v>0</v>
      </c>
      <c r="C164" s="300"/>
    </row>
    <row r="165" spans="1:10" ht="33" customHeight="1" x14ac:dyDescent="0.25">
      <c r="A165" s="85" t="s">
        <v>332</v>
      </c>
      <c r="B165" s="300">
        <f>'A5 Exploitation'!D534</f>
        <v>0</v>
      </c>
      <c r="C165" s="300"/>
    </row>
    <row r="166" spans="1:10" ht="18" x14ac:dyDescent="0.25">
      <c r="A166" s="85" t="s">
        <v>333</v>
      </c>
      <c r="B166" s="300">
        <f>'A6 Exploitation'!D534</f>
        <v>0</v>
      </c>
      <c r="C166" s="300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1" t="s">
        <v>349</v>
      </c>
      <c r="C169" s="301"/>
      <c r="J169" s="77" t="str">
        <f>D18</f>
        <v>HM Gabes</v>
      </c>
    </row>
    <row r="170" spans="1:10" ht="33" customHeight="1" x14ac:dyDescent="0.25">
      <c r="A170" s="86" t="s">
        <v>328</v>
      </c>
      <c r="B170" s="300">
        <f>'A1 Exploitation'!D545</f>
        <v>1</v>
      </c>
      <c r="C170" s="300"/>
    </row>
    <row r="171" spans="1:10" ht="33" customHeight="1" x14ac:dyDescent="0.25">
      <c r="A171" s="85" t="s">
        <v>329</v>
      </c>
      <c r="B171" s="300">
        <f>'A2 Exploitation'!D545</f>
        <v>0</v>
      </c>
      <c r="C171" s="300"/>
    </row>
    <row r="172" spans="1:10" ht="33" customHeight="1" x14ac:dyDescent="0.25">
      <c r="A172" s="86" t="s">
        <v>330</v>
      </c>
      <c r="B172" s="300">
        <f>'A3 Exploitation'!D545</f>
        <v>0</v>
      </c>
      <c r="C172" s="300"/>
    </row>
    <row r="173" spans="1:10" ht="33" customHeight="1" x14ac:dyDescent="0.25">
      <c r="A173" s="86" t="s">
        <v>331</v>
      </c>
      <c r="B173" s="300">
        <f>'A4 Exploitation'!D545</f>
        <v>0</v>
      </c>
      <c r="C173" s="300"/>
    </row>
    <row r="174" spans="1:10" ht="33" customHeight="1" x14ac:dyDescent="0.25">
      <c r="A174" s="85" t="s">
        <v>332</v>
      </c>
      <c r="B174" s="300">
        <f>'A5 Exploitation'!D545</f>
        <v>0</v>
      </c>
      <c r="C174" s="300"/>
    </row>
    <row r="175" spans="1:10" ht="18" x14ac:dyDescent="0.25">
      <c r="A175" s="85" t="s">
        <v>333</v>
      </c>
      <c r="B175" s="300">
        <f>'A6 Exploitation'!D545</f>
        <v>0</v>
      </c>
      <c r="C175" s="300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1" t="s">
        <v>350</v>
      </c>
      <c r="C178" s="301"/>
      <c r="J178" s="77" t="str">
        <f>D18</f>
        <v>HM Gabes</v>
      </c>
    </row>
    <row r="179" spans="1:10" ht="33" customHeight="1" x14ac:dyDescent="0.25">
      <c r="A179" s="86" t="s">
        <v>328</v>
      </c>
      <c r="B179" s="300">
        <f>'A1 Technique'!D199</f>
        <v>0.89915966386554624</v>
      </c>
      <c r="C179" s="300"/>
    </row>
    <row r="180" spans="1:10" ht="33" customHeight="1" x14ac:dyDescent="0.25">
      <c r="A180" s="85" t="s">
        <v>329</v>
      </c>
      <c r="B180" s="300">
        <f>'A2 Technique'!D199</f>
        <v>0</v>
      </c>
      <c r="C180" s="300"/>
    </row>
    <row r="181" spans="1:10" ht="33" customHeight="1" x14ac:dyDescent="0.25">
      <c r="A181" s="86" t="s">
        <v>330</v>
      </c>
      <c r="B181" s="300">
        <f>'A3 Technique'!D199</f>
        <v>0</v>
      </c>
      <c r="C181" s="300"/>
    </row>
    <row r="182" spans="1:10" ht="33" customHeight="1" x14ac:dyDescent="0.25">
      <c r="A182" s="86" t="s">
        <v>331</v>
      </c>
      <c r="B182" s="300">
        <f>'A4 Technique'!D199</f>
        <v>0</v>
      </c>
      <c r="C182" s="300"/>
    </row>
    <row r="183" spans="1:10" ht="33" customHeight="1" x14ac:dyDescent="0.25">
      <c r="A183" s="85" t="s">
        <v>332</v>
      </c>
      <c r="B183" s="300">
        <f>'A5 Technique'!D199</f>
        <v>0</v>
      </c>
      <c r="C183" s="300"/>
    </row>
    <row r="184" spans="1:10" ht="18" x14ac:dyDescent="0.25">
      <c r="A184" s="85" t="s">
        <v>333</v>
      </c>
      <c r="B184" s="300">
        <f>'A6 Technique'!D199</f>
        <v>0</v>
      </c>
      <c r="C184" s="300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7"/>
      <c r="E1" s="327"/>
      <c r="F1" s="327"/>
      <c r="G1" s="327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8" t="s">
        <v>179</v>
      </c>
      <c r="B7" s="328"/>
      <c r="C7" s="328"/>
      <c r="D7" s="328"/>
      <c r="E7" s="328"/>
      <c r="F7" s="328"/>
      <c r="G7" s="125"/>
    </row>
    <row r="8" spans="1:7" ht="29.25" x14ac:dyDescent="0.45">
      <c r="A8" s="329" t="str">
        <f>'Page de garde'!D18</f>
        <v>HM Gabes</v>
      </c>
      <c r="B8" s="329"/>
      <c r="C8" s="329"/>
      <c r="D8" s="329"/>
      <c r="E8" s="329"/>
      <c r="F8" s="329"/>
      <c r="G8" s="125"/>
    </row>
    <row r="9" spans="1:7" ht="24" x14ac:dyDescent="0.45">
      <c r="A9" s="14" t="s">
        <v>42</v>
      </c>
      <c r="B9" s="330"/>
      <c r="C9" s="330"/>
      <c r="D9" s="330"/>
      <c r="E9" s="330"/>
      <c r="F9" s="330"/>
      <c r="G9" s="125"/>
    </row>
    <row r="10" spans="1:7" ht="24" x14ac:dyDescent="0.45">
      <c r="A10" s="15" t="s">
        <v>44</v>
      </c>
      <c r="B10" s="331"/>
      <c r="C10" s="331"/>
      <c r="D10" s="331"/>
      <c r="E10" s="331"/>
      <c r="F10" s="331"/>
      <c r="G10" s="125"/>
    </row>
    <row r="11" spans="1:7" ht="24" x14ac:dyDescent="0.45">
      <c r="A11" s="14" t="s">
        <v>43</v>
      </c>
      <c r="B11" s="326"/>
      <c r="C11" s="326"/>
      <c r="D11" s="326"/>
      <c r="E11" s="326"/>
      <c r="F11" s="326"/>
      <c r="G11" s="125"/>
    </row>
    <row r="12" spans="1:7" ht="24" x14ac:dyDescent="0.45">
      <c r="A12" s="14" t="s">
        <v>239</v>
      </c>
      <c r="B12" s="324">
        <f>D549</f>
        <v>0</v>
      </c>
      <c r="C12" s="324"/>
      <c r="D12" s="324"/>
      <c r="E12" s="324"/>
      <c r="F12" s="324"/>
      <c r="G12" s="125"/>
    </row>
    <row r="13" spans="1:7" ht="22.5" x14ac:dyDescent="0.45">
      <c r="D13" s="325"/>
      <c r="E13" s="325"/>
      <c r="F13" s="325"/>
      <c r="G13" s="325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8" t="s">
        <v>30</v>
      </c>
      <c r="B17" s="309" t="s">
        <v>31</v>
      </c>
      <c r="C17" s="309"/>
      <c r="D17" s="309" t="s">
        <v>46</v>
      </c>
      <c r="E17" s="310" t="s">
        <v>310</v>
      </c>
      <c r="F17" s="310" t="s">
        <v>358</v>
      </c>
    </row>
    <row r="18" spans="1:8" ht="16.5" customHeight="1" x14ac:dyDescent="0.3">
      <c r="A18" s="308"/>
      <c r="B18" s="41" t="s">
        <v>34</v>
      </c>
      <c r="C18" s="41" t="s">
        <v>33</v>
      </c>
      <c r="D18" s="309"/>
      <c r="E18" s="310"/>
      <c r="F18" s="310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8" t="s">
        <v>30</v>
      </c>
      <c r="B50" s="309" t="s">
        <v>31</v>
      </c>
      <c r="C50" s="309"/>
      <c r="D50" s="309" t="s">
        <v>46</v>
      </c>
      <c r="E50" s="310" t="s">
        <v>310</v>
      </c>
      <c r="F50" s="310" t="s">
        <v>360</v>
      </c>
      <c r="G50" s="127"/>
    </row>
    <row r="51" spans="1:7" ht="16.5" customHeight="1" x14ac:dyDescent="0.3">
      <c r="A51" s="308"/>
      <c r="B51" s="41" t="s">
        <v>34</v>
      </c>
      <c r="C51" s="41" t="s">
        <v>33</v>
      </c>
      <c r="D51" s="309"/>
      <c r="E51" s="310"/>
      <c r="F51" s="310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8" t="s">
        <v>30</v>
      </c>
      <c r="B107" s="309" t="s">
        <v>31</v>
      </c>
      <c r="C107" s="309"/>
      <c r="D107" s="309" t="s">
        <v>46</v>
      </c>
      <c r="E107" s="310" t="s">
        <v>310</v>
      </c>
      <c r="F107" s="310" t="s">
        <v>360</v>
      </c>
    </row>
    <row r="108" spans="1:7" ht="16.5" customHeight="1" x14ac:dyDescent="0.3">
      <c r="A108" s="308"/>
      <c r="B108" s="41" t="s">
        <v>34</v>
      </c>
      <c r="C108" s="41" t="s">
        <v>33</v>
      </c>
      <c r="D108" s="309"/>
      <c r="E108" s="310"/>
      <c r="F108" s="310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8" t="s">
        <v>30</v>
      </c>
      <c r="B162" s="309" t="s">
        <v>31</v>
      </c>
      <c r="C162" s="309"/>
      <c r="D162" s="309" t="s">
        <v>46</v>
      </c>
      <c r="E162" s="310" t="s">
        <v>310</v>
      </c>
      <c r="F162" s="310" t="s">
        <v>360</v>
      </c>
      <c r="G162" s="127"/>
    </row>
    <row r="163" spans="1:7" ht="16.5" customHeight="1" x14ac:dyDescent="0.3">
      <c r="A163" s="308"/>
      <c r="B163" s="41" t="s">
        <v>34</v>
      </c>
      <c r="C163" s="41" t="s">
        <v>33</v>
      </c>
      <c r="D163" s="309"/>
      <c r="E163" s="310"/>
      <c r="F163" s="310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4" t="s">
        <v>379</v>
      </c>
      <c r="B195" s="314"/>
      <c r="C195" s="314"/>
      <c r="D195" s="314"/>
      <c r="E195" s="314"/>
      <c r="F195" s="31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8" t="s">
        <v>30</v>
      </c>
      <c r="B209" s="309" t="s">
        <v>31</v>
      </c>
      <c r="C209" s="309"/>
      <c r="D209" s="309" t="s">
        <v>46</v>
      </c>
      <c r="E209" s="310" t="s">
        <v>310</v>
      </c>
      <c r="F209" s="310" t="s">
        <v>360</v>
      </c>
      <c r="G209" s="127"/>
    </row>
    <row r="210" spans="1:7" ht="16.5" customHeight="1" x14ac:dyDescent="0.3">
      <c r="A210" s="308"/>
      <c r="B210" s="41" t="s">
        <v>34</v>
      </c>
      <c r="C210" s="41" t="s">
        <v>33</v>
      </c>
      <c r="D210" s="309"/>
      <c r="E210" s="310"/>
      <c r="F210" s="310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4" t="s">
        <v>379</v>
      </c>
      <c r="B256" s="314"/>
      <c r="C256" s="314"/>
      <c r="D256" s="314"/>
      <c r="E256" s="314"/>
      <c r="F256" s="31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8" t="s">
        <v>30</v>
      </c>
      <c r="B270" s="309" t="s">
        <v>31</v>
      </c>
      <c r="C270" s="309"/>
      <c r="D270" s="309" t="s">
        <v>46</v>
      </c>
      <c r="E270" s="310" t="s">
        <v>310</v>
      </c>
      <c r="F270" s="310" t="s">
        <v>360</v>
      </c>
      <c r="G270" s="214"/>
    </row>
    <row r="271" spans="1:7" s="16" customFormat="1" ht="16.5" customHeight="1" x14ac:dyDescent="0.3">
      <c r="A271" s="308"/>
      <c r="B271" s="41" t="s">
        <v>34</v>
      </c>
      <c r="C271" s="41" t="s">
        <v>33</v>
      </c>
      <c r="D271" s="309"/>
      <c r="E271" s="310"/>
      <c r="F271" s="310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5" t="s">
        <v>396</v>
      </c>
      <c r="B308" s="316"/>
      <c r="C308" s="316"/>
      <c r="D308" s="316"/>
      <c r="E308" s="316"/>
      <c r="F308" s="31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8" t="s">
        <v>30</v>
      </c>
      <c r="B322" s="309" t="s">
        <v>31</v>
      </c>
      <c r="C322" s="309"/>
      <c r="D322" s="309" t="s">
        <v>46</v>
      </c>
      <c r="E322" s="310" t="s">
        <v>310</v>
      </c>
      <c r="F322" s="310" t="s">
        <v>360</v>
      </c>
      <c r="G322" s="127"/>
    </row>
    <row r="323" spans="1:7" ht="16.5" customHeight="1" x14ac:dyDescent="0.3">
      <c r="A323" s="308"/>
      <c r="B323" s="41" t="s">
        <v>34</v>
      </c>
      <c r="C323" s="41" t="s">
        <v>33</v>
      </c>
      <c r="D323" s="309"/>
      <c r="E323" s="310"/>
      <c r="F323" s="310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5" t="s">
        <v>379</v>
      </c>
      <c r="B349" s="316"/>
      <c r="C349" s="316"/>
      <c r="D349" s="316"/>
      <c r="E349" s="316"/>
      <c r="F349" s="31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8" t="s">
        <v>30</v>
      </c>
      <c r="B362" s="309" t="s">
        <v>31</v>
      </c>
      <c r="C362" s="309"/>
      <c r="D362" s="309" t="s">
        <v>46</v>
      </c>
      <c r="E362" s="310" t="s">
        <v>310</v>
      </c>
      <c r="F362" s="310" t="s">
        <v>360</v>
      </c>
      <c r="G362" s="127"/>
    </row>
    <row r="363" spans="1:7" ht="16.5" customHeight="1" x14ac:dyDescent="0.3">
      <c r="A363" s="308"/>
      <c r="B363" s="41" t="s">
        <v>34</v>
      </c>
      <c r="C363" s="41" t="s">
        <v>33</v>
      </c>
      <c r="D363" s="309"/>
      <c r="E363" s="310"/>
      <c r="F363" s="310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4" t="s">
        <v>379</v>
      </c>
      <c r="B383" s="314"/>
      <c r="C383" s="314"/>
      <c r="D383" s="314"/>
      <c r="E383" s="314"/>
      <c r="F383" s="31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8" t="s">
        <v>30</v>
      </c>
      <c r="B395" s="309" t="s">
        <v>31</v>
      </c>
      <c r="C395" s="309"/>
      <c r="D395" s="309" t="s">
        <v>46</v>
      </c>
      <c r="E395" s="310" t="s">
        <v>310</v>
      </c>
      <c r="F395" s="310" t="s">
        <v>360</v>
      </c>
      <c r="G395" s="127"/>
    </row>
    <row r="396" spans="1:7" ht="16.5" customHeight="1" x14ac:dyDescent="0.3">
      <c r="A396" s="308"/>
      <c r="B396" s="41" t="s">
        <v>34</v>
      </c>
      <c r="C396" s="41" t="s">
        <v>33</v>
      </c>
      <c r="D396" s="309"/>
      <c r="E396" s="310"/>
      <c r="F396" s="310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4" t="s">
        <v>379</v>
      </c>
      <c r="B435" s="314"/>
      <c r="C435" s="314"/>
      <c r="D435" s="314"/>
      <c r="E435" s="314"/>
      <c r="F435" s="31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8" t="s">
        <v>30</v>
      </c>
      <c r="B448" s="309" t="s">
        <v>31</v>
      </c>
      <c r="C448" s="309"/>
      <c r="D448" s="309" t="s">
        <v>46</v>
      </c>
      <c r="E448" s="310" t="s">
        <v>310</v>
      </c>
      <c r="F448" s="310" t="s">
        <v>360</v>
      </c>
      <c r="G448" s="127"/>
    </row>
    <row r="449" spans="1:6" ht="16.5" customHeight="1" x14ac:dyDescent="0.3">
      <c r="A449" s="308"/>
      <c r="B449" s="41" t="s">
        <v>34</v>
      </c>
      <c r="C449" s="41" t="s">
        <v>33</v>
      </c>
      <c r="D449" s="309"/>
      <c r="E449" s="310"/>
      <c r="F449" s="310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1" t="s">
        <v>379</v>
      </c>
      <c r="B471" s="312"/>
      <c r="C471" s="312"/>
      <c r="D471" s="312"/>
      <c r="E471" s="312"/>
      <c r="F471" s="312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3" t="s">
        <v>367</v>
      </c>
      <c r="B483" s="313"/>
      <c r="C483" s="313"/>
      <c r="D483" s="313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8" t="s">
        <v>30</v>
      </c>
      <c r="B485" s="309" t="s">
        <v>31</v>
      </c>
      <c r="C485" s="309"/>
      <c r="D485" s="309" t="s">
        <v>46</v>
      </c>
      <c r="E485" s="310" t="s">
        <v>310</v>
      </c>
      <c r="F485" s="310" t="s">
        <v>360</v>
      </c>
      <c r="G485" s="127"/>
    </row>
    <row r="486" spans="1:7" ht="16.5" customHeight="1" x14ac:dyDescent="0.3">
      <c r="A486" s="308"/>
      <c r="B486" s="41" t="s">
        <v>34</v>
      </c>
      <c r="C486" s="41" t="s">
        <v>33</v>
      </c>
      <c r="D486" s="309"/>
      <c r="E486" s="310"/>
      <c r="F486" s="310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8" t="s">
        <v>30</v>
      </c>
      <c r="B507" s="309" t="s">
        <v>31</v>
      </c>
      <c r="C507" s="309"/>
      <c r="D507" s="309" t="s">
        <v>46</v>
      </c>
      <c r="E507" s="310" t="s">
        <v>310</v>
      </c>
      <c r="F507" s="310" t="s">
        <v>360</v>
      </c>
      <c r="G507" s="127"/>
    </row>
    <row r="508" spans="1:7" ht="16.5" customHeight="1" x14ac:dyDescent="0.3">
      <c r="A508" s="308"/>
      <c r="B508" s="41" t="s">
        <v>34</v>
      </c>
      <c r="C508" s="41" t="s">
        <v>33</v>
      </c>
      <c r="D508" s="309"/>
      <c r="E508" s="310"/>
      <c r="F508" s="310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8" t="s">
        <v>30</v>
      </c>
      <c r="B518" s="309" t="s">
        <v>31</v>
      </c>
      <c r="C518" s="309"/>
      <c r="D518" s="309" t="s">
        <v>46</v>
      </c>
      <c r="E518" s="310" t="s">
        <v>310</v>
      </c>
      <c r="F518" s="310" t="s">
        <v>360</v>
      </c>
      <c r="G518" s="127"/>
    </row>
    <row r="519" spans="1:7" ht="16.5" customHeight="1" x14ac:dyDescent="0.3">
      <c r="A519" s="308"/>
      <c r="B519" s="41" t="s">
        <v>34</v>
      </c>
      <c r="C519" s="41" t="s">
        <v>33</v>
      </c>
      <c r="D519" s="309"/>
      <c r="E519" s="310"/>
      <c r="F519" s="310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8" t="s">
        <v>30</v>
      </c>
      <c r="B538" s="309" t="s">
        <v>31</v>
      </c>
      <c r="C538" s="309"/>
      <c r="D538" s="309" t="s">
        <v>46</v>
      </c>
      <c r="E538" s="310" t="s">
        <v>310</v>
      </c>
      <c r="F538" s="310" t="s">
        <v>360</v>
      </c>
      <c r="G538" s="127"/>
    </row>
    <row r="539" spans="1:7" ht="16.5" customHeight="1" x14ac:dyDescent="0.3">
      <c r="A539" s="308"/>
      <c r="B539" s="41" t="s">
        <v>34</v>
      </c>
      <c r="C539" s="41" t="s">
        <v>33</v>
      </c>
      <c r="D539" s="309"/>
      <c r="E539" s="310"/>
      <c r="F539" s="310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A8" sqref="A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7"/>
      <c r="E1" s="327"/>
      <c r="F1" s="327"/>
      <c r="G1" s="327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25"/>
    </row>
    <row r="7" spans="1:7" s="12" customFormat="1" ht="21.75" customHeight="1" x14ac:dyDescent="0.45">
      <c r="A7" s="329" t="str">
        <f>'A5 Exploitation'!A8:F8</f>
        <v>HM Gabes</v>
      </c>
      <c r="B7" s="329"/>
      <c r="C7" s="329"/>
      <c r="D7" s="329"/>
      <c r="E7" s="329"/>
      <c r="F7" s="329"/>
      <c r="G7" s="125"/>
    </row>
    <row r="8" spans="1:7" s="12" customFormat="1" ht="24" x14ac:dyDescent="0.45">
      <c r="A8" s="14" t="s">
        <v>42</v>
      </c>
      <c r="B8" s="349">
        <f>'A5 Exploitation'!B9:F9</f>
        <v>0</v>
      </c>
      <c r="C8" s="349"/>
      <c r="D8" s="349"/>
      <c r="E8" s="349"/>
      <c r="F8" s="349"/>
      <c r="G8" s="125"/>
    </row>
    <row r="9" spans="1:7" s="12" customFormat="1" ht="24" x14ac:dyDescent="0.45">
      <c r="A9" s="15" t="s">
        <v>44</v>
      </c>
      <c r="B9" s="350">
        <f>'A5 Exploitation'!B10:F10</f>
        <v>0</v>
      </c>
      <c r="C9" s="350"/>
      <c r="D9" s="350"/>
      <c r="E9" s="350"/>
      <c r="F9" s="350"/>
      <c r="G9" s="125"/>
    </row>
    <row r="10" spans="1:7" s="12" customFormat="1" ht="24" x14ac:dyDescent="0.45">
      <c r="A10" s="14" t="s">
        <v>43</v>
      </c>
      <c r="B10" s="347">
        <f>'A5 Exploitation'!B11:F11</f>
        <v>0</v>
      </c>
      <c r="C10" s="347"/>
      <c r="D10" s="347"/>
      <c r="E10" s="347"/>
      <c r="F10" s="347"/>
      <c r="G10" s="125"/>
    </row>
    <row r="11" spans="1:7" s="12" customFormat="1" ht="24" x14ac:dyDescent="0.45">
      <c r="A11" s="14" t="s">
        <v>294</v>
      </c>
      <c r="B11" s="346">
        <f>D199</f>
        <v>0</v>
      </c>
      <c r="C11" s="346"/>
      <c r="D11" s="346"/>
      <c r="E11" s="346"/>
      <c r="F11" s="346"/>
      <c r="G11" s="125"/>
    </row>
    <row r="12" spans="1:7" s="12" customFormat="1" ht="22.5" x14ac:dyDescent="0.45">
      <c r="A12" s="11"/>
      <c r="D12" s="325"/>
      <c r="E12" s="325"/>
      <c r="F12" s="325"/>
      <c r="G12" s="325"/>
    </row>
    <row r="13" spans="1:7" s="12" customFormat="1" ht="11.25" customHeight="1" x14ac:dyDescent="0.3">
      <c r="A13" s="308" t="s">
        <v>30</v>
      </c>
      <c r="B13" s="309" t="s">
        <v>31</v>
      </c>
      <c r="C13" s="309"/>
      <c r="D13" s="309" t="s">
        <v>46</v>
      </c>
      <c r="E13" s="309" t="s">
        <v>190</v>
      </c>
      <c r="F13" s="309" t="s">
        <v>191</v>
      </c>
      <c r="G13" s="112"/>
    </row>
    <row r="14" spans="1:7" s="12" customFormat="1" ht="12.75" customHeight="1" x14ac:dyDescent="0.3">
      <c r="A14" s="308"/>
      <c r="B14" s="34" t="s">
        <v>34</v>
      </c>
      <c r="C14" s="34" t="s">
        <v>33</v>
      </c>
      <c r="D14" s="309"/>
      <c r="E14" s="309"/>
      <c r="F14" s="30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3" t="s">
        <v>36</v>
      </c>
      <c r="B22" s="339"/>
      <c r="C22" s="340"/>
      <c r="D22" s="258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2" t="s">
        <v>4</v>
      </c>
      <c r="B25" s="333"/>
      <c r="C25" s="333"/>
      <c r="D25" s="333"/>
      <c r="E25" s="333"/>
      <c r="F25" s="33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57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2" t="s">
        <v>219</v>
      </c>
      <c r="B36" s="333"/>
      <c r="C36" s="333"/>
      <c r="D36" s="333"/>
      <c r="E36" s="333"/>
      <c r="F36" s="33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57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57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2" t="s">
        <v>8</v>
      </c>
      <c r="B55" s="333"/>
      <c r="C55" s="333"/>
      <c r="D55" s="333"/>
      <c r="E55" s="333"/>
      <c r="F55" s="33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57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2" t="s">
        <v>130</v>
      </c>
      <c r="B66" s="333"/>
      <c r="C66" s="333"/>
      <c r="D66" s="333"/>
      <c r="E66" s="333"/>
      <c r="F66" s="33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57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2" t="s">
        <v>211</v>
      </c>
      <c r="B87" s="333"/>
      <c r="C87" s="333"/>
      <c r="D87" s="333"/>
      <c r="E87" s="333"/>
      <c r="F87" s="33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57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2" t="s">
        <v>212</v>
      </c>
      <c r="B106" s="333"/>
      <c r="C106" s="333"/>
      <c r="D106" s="333"/>
      <c r="E106" s="333"/>
      <c r="F106" s="33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2" t="s">
        <v>185</v>
      </c>
      <c r="B121" s="333"/>
      <c r="C121" s="333"/>
      <c r="D121" s="333"/>
      <c r="E121" s="333"/>
      <c r="F121" s="33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57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2" t="s">
        <v>71</v>
      </c>
      <c r="B136" s="333"/>
      <c r="C136" s="333"/>
      <c r="D136" s="333"/>
      <c r="E136" s="333"/>
      <c r="F136" s="33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57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2" t="s">
        <v>217</v>
      </c>
      <c r="B152" s="333"/>
      <c r="C152" s="333"/>
      <c r="D152" s="333"/>
      <c r="E152" s="333"/>
      <c r="F152" s="33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39"/>
      <c r="C161" s="340"/>
      <c r="D161" s="258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2" t="s">
        <v>77</v>
      </c>
      <c r="B164" s="333"/>
      <c r="C164" s="333"/>
      <c r="D164" s="333"/>
      <c r="E164" s="333"/>
      <c r="F164" s="33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57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7" t="s">
        <v>17</v>
      </c>
      <c r="B172" s="338"/>
      <c r="C172" s="338"/>
      <c r="D172" s="338"/>
      <c r="E172" s="338"/>
      <c r="F172" s="338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57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2" t="s">
        <v>78</v>
      </c>
      <c r="B180" s="333"/>
      <c r="C180" s="333"/>
      <c r="D180" s="333"/>
      <c r="E180" s="333"/>
      <c r="F180" s="33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57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2" t="s">
        <v>216</v>
      </c>
      <c r="B189" s="333"/>
      <c r="C189" s="333"/>
      <c r="D189" s="333"/>
      <c r="E189" s="333"/>
      <c r="F189" s="33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COUNTIF('A4 Technique'!F17:F193,"ok")</f>
        <v>0</v>
      </c>
      <c r="F197" s="288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7"/>
      <c r="E1" s="327"/>
      <c r="F1" s="327"/>
      <c r="G1" s="327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8" t="s">
        <v>179</v>
      </c>
      <c r="B7" s="328"/>
      <c r="C7" s="328"/>
      <c r="D7" s="328"/>
      <c r="E7" s="328"/>
      <c r="F7" s="328"/>
      <c r="G7" s="125"/>
    </row>
    <row r="8" spans="1:7" ht="29.25" x14ac:dyDescent="0.45">
      <c r="A8" s="329" t="str">
        <f>'Page de garde'!D18</f>
        <v>HM Gabes</v>
      </c>
      <c r="B8" s="329"/>
      <c r="C8" s="329"/>
      <c r="D8" s="329"/>
      <c r="E8" s="329"/>
      <c r="F8" s="329"/>
      <c r="G8" s="125"/>
    </row>
    <row r="9" spans="1:7" ht="24" x14ac:dyDescent="0.45">
      <c r="A9" s="14" t="s">
        <v>42</v>
      </c>
      <c r="B9" s="330"/>
      <c r="C9" s="330"/>
      <c r="D9" s="330"/>
      <c r="E9" s="330"/>
      <c r="F9" s="330"/>
      <c r="G9" s="125"/>
    </row>
    <row r="10" spans="1:7" ht="24" x14ac:dyDescent="0.45">
      <c r="A10" s="15" t="s">
        <v>44</v>
      </c>
      <c r="B10" s="331"/>
      <c r="C10" s="331"/>
      <c r="D10" s="331"/>
      <c r="E10" s="331"/>
      <c r="F10" s="331"/>
      <c r="G10" s="125"/>
    </row>
    <row r="11" spans="1:7" ht="24" x14ac:dyDescent="0.45">
      <c r="A11" s="14" t="s">
        <v>43</v>
      </c>
      <c r="B11" s="326"/>
      <c r="C11" s="326"/>
      <c r="D11" s="326"/>
      <c r="E11" s="326"/>
      <c r="F11" s="326"/>
      <c r="G11" s="125"/>
    </row>
    <row r="12" spans="1:7" ht="24" x14ac:dyDescent="0.45">
      <c r="A12" s="14" t="s">
        <v>239</v>
      </c>
      <c r="B12" s="324">
        <f>D549</f>
        <v>0</v>
      </c>
      <c r="C12" s="324"/>
      <c r="D12" s="324"/>
      <c r="E12" s="324"/>
      <c r="F12" s="324"/>
      <c r="G12" s="125"/>
    </row>
    <row r="13" spans="1:7" ht="22.5" x14ac:dyDescent="0.45">
      <c r="D13" s="325"/>
      <c r="E13" s="325"/>
      <c r="F13" s="325"/>
      <c r="G13" s="325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8" t="s">
        <v>30</v>
      </c>
      <c r="B17" s="309" t="s">
        <v>31</v>
      </c>
      <c r="C17" s="309"/>
      <c r="D17" s="309" t="s">
        <v>46</v>
      </c>
      <c r="E17" s="310" t="s">
        <v>310</v>
      </c>
      <c r="F17" s="310" t="s">
        <v>358</v>
      </c>
    </row>
    <row r="18" spans="1:8" ht="16.5" customHeight="1" x14ac:dyDescent="0.3">
      <c r="A18" s="308"/>
      <c r="B18" s="41" t="s">
        <v>34</v>
      </c>
      <c r="C18" s="41" t="s">
        <v>33</v>
      </c>
      <c r="D18" s="309"/>
      <c r="E18" s="310"/>
      <c r="F18" s="310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8" t="s">
        <v>30</v>
      </c>
      <c r="B50" s="309" t="s">
        <v>31</v>
      </c>
      <c r="C50" s="309"/>
      <c r="D50" s="309" t="s">
        <v>46</v>
      </c>
      <c r="E50" s="310" t="s">
        <v>310</v>
      </c>
      <c r="F50" s="310" t="s">
        <v>360</v>
      </c>
      <c r="G50" s="127"/>
    </row>
    <row r="51" spans="1:7" ht="16.5" customHeight="1" x14ac:dyDescent="0.3">
      <c r="A51" s="308"/>
      <c r="B51" s="41" t="s">
        <v>34</v>
      </c>
      <c r="C51" s="41" t="s">
        <v>33</v>
      </c>
      <c r="D51" s="309"/>
      <c r="E51" s="310"/>
      <c r="F51" s="310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8" t="s">
        <v>30</v>
      </c>
      <c r="B107" s="309" t="s">
        <v>31</v>
      </c>
      <c r="C107" s="309"/>
      <c r="D107" s="309" t="s">
        <v>46</v>
      </c>
      <c r="E107" s="310" t="s">
        <v>310</v>
      </c>
      <c r="F107" s="310" t="s">
        <v>360</v>
      </c>
    </row>
    <row r="108" spans="1:7" ht="16.5" customHeight="1" x14ac:dyDescent="0.3">
      <c r="A108" s="308"/>
      <c r="B108" s="41" t="s">
        <v>34</v>
      </c>
      <c r="C108" s="41" t="s">
        <v>33</v>
      </c>
      <c r="D108" s="309"/>
      <c r="E108" s="310"/>
      <c r="F108" s="310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8" t="s">
        <v>30</v>
      </c>
      <c r="B162" s="309" t="s">
        <v>31</v>
      </c>
      <c r="C162" s="309"/>
      <c r="D162" s="309" t="s">
        <v>46</v>
      </c>
      <c r="E162" s="310" t="s">
        <v>310</v>
      </c>
      <c r="F162" s="310" t="s">
        <v>360</v>
      </c>
      <c r="G162" s="127"/>
    </row>
    <row r="163" spans="1:7" ht="16.5" customHeight="1" x14ac:dyDescent="0.3">
      <c r="A163" s="308"/>
      <c r="B163" s="41" t="s">
        <v>34</v>
      </c>
      <c r="C163" s="41" t="s">
        <v>33</v>
      </c>
      <c r="D163" s="309"/>
      <c r="E163" s="310"/>
      <c r="F163" s="310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4" t="s">
        <v>379</v>
      </c>
      <c r="B195" s="314"/>
      <c r="C195" s="314"/>
      <c r="D195" s="314"/>
      <c r="E195" s="314"/>
      <c r="F195" s="31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8" t="s">
        <v>30</v>
      </c>
      <c r="B209" s="309" t="s">
        <v>31</v>
      </c>
      <c r="C209" s="309"/>
      <c r="D209" s="309" t="s">
        <v>46</v>
      </c>
      <c r="E209" s="310" t="s">
        <v>310</v>
      </c>
      <c r="F209" s="310" t="s">
        <v>360</v>
      </c>
      <c r="G209" s="127"/>
    </row>
    <row r="210" spans="1:7" ht="16.5" customHeight="1" x14ac:dyDescent="0.3">
      <c r="A210" s="308"/>
      <c r="B210" s="41" t="s">
        <v>34</v>
      </c>
      <c r="C210" s="41" t="s">
        <v>33</v>
      </c>
      <c r="D210" s="309"/>
      <c r="E210" s="310"/>
      <c r="F210" s="310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4" t="s">
        <v>379</v>
      </c>
      <c r="B256" s="314"/>
      <c r="C256" s="314"/>
      <c r="D256" s="314"/>
      <c r="E256" s="314"/>
      <c r="F256" s="31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8" t="s">
        <v>30</v>
      </c>
      <c r="B270" s="309" t="s">
        <v>31</v>
      </c>
      <c r="C270" s="309"/>
      <c r="D270" s="309" t="s">
        <v>46</v>
      </c>
      <c r="E270" s="310" t="s">
        <v>310</v>
      </c>
      <c r="F270" s="310" t="s">
        <v>360</v>
      </c>
      <c r="G270" s="214"/>
    </row>
    <row r="271" spans="1:7" s="16" customFormat="1" ht="16.5" customHeight="1" x14ac:dyDescent="0.3">
      <c r="A271" s="308"/>
      <c r="B271" s="41" t="s">
        <v>34</v>
      </c>
      <c r="C271" s="41" t="s">
        <v>33</v>
      </c>
      <c r="D271" s="309"/>
      <c r="E271" s="310"/>
      <c r="F271" s="310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5" t="s">
        <v>396</v>
      </c>
      <c r="B308" s="316"/>
      <c r="C308" s="316"/>
      <c r="D308" s="316"/>
      <c r="E308" s="316"/>
      <c r="F308" s="31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8" t="s">
        <v>30</v>
      </c>
      <c r="B322" s="309" t="s">
        <v>31</v>
      </c>
      <c r="C322" s="309"/>
      <c r="D322" s="309" t="s">
        <v>46</v>
      </c>
      <c r="E322" s="310" t="s">
        <v>310</v>
      </c>
      <c r="F322" s="310" t="s">
        <v>360</v>
      </c>
      <c r="G322" s="127"/>
    </row>
    <row r="323" spans="1:7" ht="16.5" customHeight="1" x14ac:dyDescent="0.3">
      <c r="A323" s="308"/>
      <c r="B323" s="41" t="s">
        <v>34</v>
      </c>
      <c r="C323" s="41" t="s">
        <v>33</v>
      </c>
      <c r="D323" s="309"/>
      <c r="E323" s="310"/>
      <c r="F323" s="310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5" t="s">
        <v>379</v>
      </c>
      <c r="B349" s="316"/>
      <c r="C349" s="316"/>
      <c r="D349" s="316"/>
      <c r="E349" s="316"/>
      <c r="F349" s="31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8" t="s">
        <v>30</v>
      </c>
      <c r="B362" s="309" t="s">
        <v>31</v>
      </c>
      <c r="C362" s="309"/>
      <c r="D362" s="309" t="s">
        <v>46</v>
      </c>
      <c r="E362" s="310" t="s">
        <v>310</v>
      </c>
      <c r="F362" s="310" t="s">
        <v>360</v>
      </c>
      <c r="G362" s="127"/>
    </row>
    <row r="363" spans="1:7" ht="16.5" customHeight="1" x14ac:dyDescent="0.3">
      <c r="A363" s="308"/>
      <c r="B363" s="41" t="s">
        <v>34</v>
      </c>
      <c r="C363" s="41" t="s">
        <v>33</v>
      </c>
      <c r="D363" s="309"/>
      <c r="E363" s="310"/>
      <c r="F363" s="310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4" t="s">
        <v>379</v>
      </c>
      <c r="B383" s="314"/>
      <c r="C383" s="314"/>
      <c r="D383" s="314"/>
      <c r="E383" s="314"/>
      <c r="F383" s="31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8" t="s">
        <v>30</v>
      </c>
      <c r="B395" s="309" t="s">
        <v>31</v>
      </c>
      <c r="C395" s="309"/>
      <c r="D395" s="309" t="s">
        <v>46</v>
      </c>
      <c r="E395" s="310" t="s">
        <v>310</v>
      </c>
      <c r="F395" s="310" t="s">
        <v>360</v>
      </c>
      <c r="G395" s="127"/>
    </row>
    <row r="396" spans="1:7" ht="16.5" customHeight="1" x14ac:dyDescent="0.3">
      <c r="A396" s="308"/>
      <c r="B396" s="41" t="s">
        <v>34</v>
      </c>
      <c r="C396" s="41" t="s">
        <v>33</v>
      </c>
      <c r="D396" s="309"/>
      <c r="E396" s="310"/>
      <c r="F396" s="310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4" t="s">
        <v>379</v>
      </c>
      <c r="B435" s="314"/>
      <c r="C435" s="314"/>
      <c r="D435" s="314"/>
      <c r="E435" s="314"/>
      <c r="F435" s="31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8" t="s">
        <v>30</v>
      </c>
      <c r="B448" s="309" t="s">
        <v>31</v>
      </c>
      <c r="C448" s="309"/>
      <c r="D448" s="309" t="s">
        <v>46</v>
      </c>
      <c r="E448" s="310" t="s">
        <v>310</v>
      </c>
      <c r="F448" s="310" t="s">
        <v>360</v>
      </c>
      <c r="G448" s="127"/>
    </row>
    <row r="449" spans="1:6" ht="16.5" customHeight="1" x14ac:dyDescent="0.3">
      <c r="A449" s="308"/>
      <c r="B449" s="41" t="s">
        <v>34</v>
      </c>
      <c r="C449" s="41" t="s">
        <v>33</v>
      </c>
      <c r="D449" s="309"/>
      <c r="E449" s="310"/>
      <c r="F449" s="310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1" t="s">
        <v>379</v>
      </c>
      <c r="B471" s="312"/>
      <c r="C471" s="312"/>
      <c r="D471" s="312"/>
      <c r="E471" s="312"/>
      <c r="F471" s="312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3" t="s">
        <v>367</v>
      </c>
      <c r="B483" s="313"/>
      <c r="C483" s="313"/>
      <c r="D483" s="313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8" t="s">
        <v>30</v>
      </c>
      <c r="B485" s="309" t="s">
        <v>31</v>
      </c>
      <c r="C485" s="309"/>
      <c r="D485" s="309" t="s">
        <v>46</v>
      </c>
      <c r="E485" s="310" t="s">
        <v>310</v>
      </c>
      <c r="F485" s="310" t="s">
        <v>360</v>
      </c>
      <c r="G485" s="127"/>
    </row>
    <row r="486" spans="1:7" ht="16.5" customHeight="1" x14ac:dyDescent="0.3">
      <c r="A486" s="308"/>
      <c r="B486" s="41" t="s">
        <v>34</v>
      </c>
      <c r="C486" s="41" t="s">
        <v>33</v>
      </c>
      <c r="D486" s="309"/>
      <c r="E486" s="310"/>
      <c r="F486" s="310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8" t="s">
        <v>30</v>
      </c>
      <c r="B507" s="309" t="s">
        <v>31</v>
      </c>
      <c r="C507" s="309"/>
      <c r="D507" s="309" t="s">
        <v>46</v>
      </c>
      <c r="E507" s="310" t="s">
        <v>310</v>
      </c>
      <c r="F507" s="310" t="s">
        <v>360</v>
      </c>
      <c r="G507" s="127"/>
    </row>
    <row r="508" spans="1:7" ht="16.5" customHeight="1" x14ac:dyDescent="0.3">
      <c r="A508" s="308"/>
      <c r="B508" s="41" t="s">
        <v>34</v>
      </c>
      <c r="C508" s="41" t="s">
        <v>33</v>
      </c>
      <c r="D508" s="309"/>
      <c r="E508" s="310"/>
      <c r="F508" s="310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8" t="s">
        <v>30</v>
      </c>
      <c r="B518" s="309" t="s">
        <v>31</v>
      </c>
      <c r="C518" s="309"/>
      <c r="D518" s="309" t="s">
        <v>46</v>
      </c>
      <c r="E518" s="310" t="s">
        <v>310</v>
      </c>
      <c r="F518" s="310" t="s">
        <v>360</v>
      </c>
      <c r="G518" s="127"/>
    </row>
    <row r="519" spans="1:7" ht="16.5" customHeight="1" x14ac:dyDescent="0.3">
      <c r="A519" s="308"/>
      <c r="B519" s="41" t="s">
        <v>34</v>
      </c>
      <c r="C519" s="41" t="s">
        <v>33</v>
      </c>
      <c r="D519" s="309"/>
      <c r="E519" s="310"/>
      <c r="F519" s="310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8" t="s">
        <v>30</v>
      </c>
      <c r="B538" s="309" t="s">
        <v>31</v>
      </c>
      <c r="C538" s="309"/>
      <c r="D538" s="309" t="s">
        <v>46</v>
      </c>
      <c r="E538" s="310" t="s">
        <v>310</v>
      </c>
      <c r="F538" s="310" t="s">
        <v>360</v>
      </c>
      <c r="G538" s="127"/>
    </row>
    <row r="539" spans="1:7" ht="16.5" customHeight="1" x14ac:dyDescent="0.3">
      <c r="A539" s="308"/>
      <c r="B539" s="41" t="s">
        <v>34</v>
      </c>
      <c r="C539" s="41" t="s">
        <v>33</v>
      </c>
      <c r="D539" s="309"/>
      <c r="E539" s="310"/>
      <c r="F539" s="310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B8" sqref="B8:F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7"/>
      <c r="E1" s="327"/>
      <c r="F1" s="327"/>
      <c r="G1" s="327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25"/>
    </row>
    <row r="7" spans="1:7" s="12" customFormat="1" ht="21.75" customHeight="1" x14ac:dyDescent="0.45">
      <c r="A7" s="329" t="str">
        <f>'A6 Exploitation'!A8:F8</f>
        <v>HM Gabes</v>
      </c>
      <c r="B7" s="329"/>
      <c r="C7" s="329"/>
      <c r="D7" s="329"/>
      <c r="E7" s="329"/>
      <c r="F7" s="329"/>
      <c r="G7" s="125"/>
    </row>
    <row r="8" spans="1:7" s="12" customFormat="1" ht="24" x14ac:dyDescent="0.45">
      <c r="A8" s="14" t="s">
        <v>42</v>
      </c>
      <c r="B8" s="349">
        <f>'A6 Exploitation'!B9:F9</f>
        <v>0</v>
      </c>
      <c r="C8" s="349"/>
      <c r="D8" s="349"/>
      <c r="E8" s="349"/>
      <c r="F8" s="349"/>
      <c r="G8" s="125"/>
    </row>
    <row r="9" spans="1:7" s="12" customFormat="1" ht="24" x14ac:dyDescent="0.45">
      <c r="A9" s="15" t="s">
        <v>44</v>
      </c>
      <c r="B9" s="350">
        <f>'A6 Exploitation'!B10:F10</f>
        <v>0</v>
      </c>
      <c r="C9" s="350"/>
      <c r="D9" s="350"/>
      <c r="E9" s="350"/>
      <c r="F9" s="350"/>
      <c r="G9" s="125"/>
    </row>
    <row r="10" spans="1:7" s="12" customFormat="1" ht="24" x14ac:dyDescent="0.45">
      <c r="A10" s="14" t="s">
        <v>43</v>
      </c>
      <c r="B10" s="347">
        <f>'A6 Exploitation'!B11:F11</f>
        <v>0</v>
      </c>
      <c r="C10" s="347"/>
      <c r="D10" s="347"/>
      <c r="E10" s="347"/>
      <c r="F10" s="347"/>
      <c r="G10" s="125"/>
    </row>
    <row r="11" spans="1:7" s="12" customFormat="1" ht="24" x14ac:dyDescent="0.45">
      <c r="A11" s="14" t="s">
        <v>294</v>
      </c>
      <c r="B11" s="346">
        <f>D199</f>
        <v>0</v>
      </c>
      <c r="C11" s="346"/>
      <c r="D11" s="346"/>
      <c r="E11" s="346"/>
      <c r="F11" s="346"/>
      <c r="G11" s="125"/>
    </row>
    <row r="12" spans="1:7" s="12" customFormat="1" ht="22.5" x14ac:dyDescent="0.45">
      <c r="A12" s="11"/>
      <c r="D12" s="325"/>
      <c r="E12" s="325"/>
      <c r="F12" s="325"/>
      <c r="G12" s="325"/>
    </row>
    <row r="13" spans="1:7" s="12" customFormat="1" ht="11.25" customHeight="1" x14ac:dyDescent="0.3">
      <c r="A13" s="308" t="s">
        <v>30</v>
      </c>
      <c r="B13" s="309" t="s">
        <v>31</v>
      </c>
      <c r="C13" s="309"/>
      <c r="D13" s="309" t="s">
        <v>46</v>
      </c>
      <c r="E13" s="309" t="s">
        <v>190</v>
      </c>
      <c r="F13" s="309" t="s">
        <v>191</v>
      </c>
      <c r="G13" s="112"/>
    </row>
    <row r="14" spans="1:7" s="12" customFormat="1" ht="12.75" customHeight="1" x14ac:dyDescent="0.3">
      <c r="A14" s="308"/>
      <c r="B14" s="34" t="s">
        <v>34</v>
      </c>
      <c r="C14" s="34" t="s">
        <v>33</v>
      </c>
      <c r="D14" s="309"/>
      <c r="E14" s="309"/>
      <c r="F14" s="30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3" t="s">
        <v>36</v>
      </c>
      <c r="B22" s="339"/>
      <c r="C22" s="340"/>
      <c r="D22" s="258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2" t="s">
        <v>4</v>
      </c>
      <c r="B25" s="333"/>
      <c r="C25" s="333"/>
      <c r="D25" s="333"/>
      <c r="E25" s="333"/>
      <c r="F25" s="33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57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2" t="s">
        <v>219</v>
      </c>
      <c r="B36" s="333"/>
      <c r="C36" s="333"/>
      <c r="D36" s="333"/>
      <c r="E36" s="333"/>
      <c r="F36" s="33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57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57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2" t="s">
        <v>8</v>
      </c>
      <c r="B55" s="333"/>
      <c r="C55" s="333"/>
      <c r="D55" s="333"/>
      <c r="E55" s="333"/>
      <c r="F55" s="33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57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2" t="s">
        <v>130</v>
      </c>
      <c r="B66" s="333"/>
      <c r="C66" s="333"/>
      <c r="D66" s="333"/>
      <c r="E66" s="333"/>
      <c r="F66" s="33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57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2" t="s">
        <v>211</v>
      </c>
      <c r="B87" s="333"/>
      <c r="C87" s="333"/>
      <c r="D87" s="333"/>
      <c r="E87" s="333"/>
      <c r="F87" s="33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57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2" t="s">
        <v>212</v>
      </c>
      <c r="B106" s="333"/>
      <c r="C106" s="333"/>
      <c r="D106" s="333"/>
      <c r="E106" s="333"/>
      <c r="F106" s="33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2" t="s">
        <v>185</v>
      </c>
      <c r="B121" s="333"/>
      <c r="C121" s="333"/>
      <c r="D121" s="333"/>
      <c r="E121" s="333"/>
      <c r="F121" s="33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57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2" t="s">
        <v>71</v>
      </c>
      <c r="B136" s="333"/>
      <c r="C136" s="333"/>
      <c r="D136" s="333"/>
      <c r="E136" s="333"/>
      <c r="F136" s="33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57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2" t="s">
        <v>217</v>
      </c>
      <c r="B152" s="333"/>
      <c r="C152" s="333"/>
      <c r="D152" s="333"/>
      <c r="E152" s="333"/>
      <c r="F152" s="33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39"/>
      <c r="C161" s="340"/>
      <c r="D161" s="258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2" t="s">
        <v>77</v>
      </c>
      <c r="B164" s="333"/>
      <c r="C164" s="333"/>
      <c r="D164" s="333"/>
      <c r="E164" s="333"/>
      <c r="F164" s="33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57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7" t="s">
        <v>17</v>
      </c>
      <c r="B172" s="338"/>
      <c r="C172" s="338"/>
      <c r="D172" s="338"/>
      <c r="E172" s="338"/>
      <c r="F172" s="338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57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2" t="s">
        <v>78</v>
      </c>
      <c r="B180" s="333"/>
      <c r="C180" s="333"/>
      <c r="D180" s="333"/>
      <c r="E180" s="333"/>
      <c r="F180" s="33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57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2" t="s">
        <v>216</v>
      </c>
      <c r="B189" s="333"/>
      <c r="C189" s="333"/>
      <c r="D189" s="333"/>
      <c r="E189" s="333"/>
      <c r="F189" s="33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COUNTIF('A5 Technique'!F17:F193,"ok")</f>
        <v>0</v>
      </c>
      <c r="F197" s="288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0" zoomScale="90" zoomScaleSheetLayoutView="90" workbookViewId="0">
      <selection activeCell="D20" sqref="D20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7"/>
      <c r="E1" s="327"/>
      <c r="F1" s="327"/>
      <c r="G1" s="327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8" t="s">
        <v>179</v>
      </c>
      <c r="B7" s="328"/>
      <c r="C7" s="328"/>
      <c r="D7" s="328"/>
      <c r="E7" s="328"/>
      <c r="F7" s="328"/>
      <c r="G7" s="125"/>
    </row>
    <row r="8" spans="1:7" ht="29.25" x14ac:dyDescent="0.45">
      <c r="A8" s="329" t="str">
        <f>'Page de garde'!D18</f>
        <v>HM Gabes</v>
      </c>
      <c r="B8" s="329"/>
      <c r="C8" s="329"/>
      <c r="D8" s="329"/>
      <c r="E8" s="329"/>
      <c r="F8" s="329"/>
      <c r="G8" s="125"/>
    </row>
    <row r="9" spans="1:7" ht="24" x14ac:dyDescent="0.45">
      <c r="A9" s="14" t="s">
        <v>42</v>
      </c>
      <c r="B9" s="330" t="s">
        <v>409</v>
      </c>
      <c r="C9" s="330"/>
      <c r="D9" s="330"/>
      <c r="E9" s="330"/>
      <c r="F9" s="330"/>
      <c r="G9" s="125"/>
    </row>
    <row r="10" spans="1:7" ht="24" x14ac:dyDescent="0.45">
      <c r="A10" s="15" t="s">
        <v>44</v>
      </c>
      <c r="B10" s="331" t="s">
        <v>468</v>
      </c>
      <c r="C10" s="331"/>
      <c r="D10" s="331"/>
      <c r="E10" s="331"/>
      <c r="F10" s="331"/>
      <c r="G10" s="125"/>
    </row>
    <row r="11" spans="1:7" ht="24" x14ac:dyDescent="0.45">
      <c r="A11" s="14" t="s">
        <v>43</v>
      </c>
      <c r="B11" s="326">
        <v>43171</v>
      </c>
      <c r="C11" s="326"/>
      <c r="D11" s="326"/>
      <c r="E11" s="326"/>
      <c r="F11" s="326"/>
      <c r="G11" s="125"/>
    </row>
    <row r="12" spans="1:7" ht="24" x14ac:dyDescent="0.45">
      <c r="A12" s="14" t="s">
        <v>239</v>
      </c>
      <c r="B12" s="324">
        <f>D549</f>
        <v>0.9370860927152318</v>
      </c>
      <c r="C12" s="324"/>
      <c r="D12" s="324"/>
      <c r="E12" s="324"/>
      <c r="F12" s="324"/>
      <c r="G12" s="125"/>
    </row>
    <row r="13" spans="1:7" ht="22.5" x14ac:dyDescent="0.45">
      <c r="D13" s="325"/>
      <c r="E13" s="325"/>
      <c r="F13" s="325"/>
      <c r="G13" s="325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43171</v>
      </c>
      <c r="B16" s="188"/>
      <c r="C16" s="188"/>
      <c r="D16" s="188"/>
      <c r="E16" s="188"/>
      <c r="F16" s="202"/>
    </row>
    <row r="17" spans="1:8" ht="16.5" customHeight="1" x14ac:dyDescent="0.3">
      <c r="A17" s="308" t="s">
        <v>30</v>
      </c>
      <c r="B17" s="309" t="s">
        <v>31</v>
      </c>
      <c r="C17" s="309"/>
      <c r="D17" s="309" t="s">
        <v>46</v>
      </c>
      <c r="E17" s="310" t="s">
        <v>310</v>
      </c>
      <c r="F17" s="310" t="s">
        <v>358</v>
      </c>
    </row>
    <row r="18" spans="1:8" ht="16.5" customHeight="1" x14ac:dyDescent="0.3">
      <c r="A18" s="308"/>
      <c r="B18" s="41" t="s">
        <v>34</v>
      </c>
      <c r="C18" s="41" t="s">
        <v>33</v>
      </c>
      <c r="D18" s="309"/>
      <c r="E18" s="310"/>
      <c r="F18" s="310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1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43171</v>
      </c>
      <c r="B49" s="124"/>
      <c r="C49" s="135"/>
      <c r="D49" s="124"/>
    </row>
    <row r="50" spans="1:7" x14ac:dyDescent="0.3">
      <c r="A50" s="308" t="s">
        <v>30</v>
      </c>
      <c r="B50" s="309" t="s">
        <v>31</v>
      </c>
      <c r="C50" s="309"/>
      <c r="D50" s="309" t="s">
        <v>46</v>
      </c>
      <c r="E50" s="310" t="s">
        <v>310</v>
      </c>
      <c r="F50" s="310" t="s">
        <v>360</v>
      </c>
      <c r="G50" s="127"/>
    </row>
    <row r="51" spans="1:7" x14ac:dyDescent="0.3">
      <c r="A51" s="308"/>
      <c r="B51" s="41" t="s">
        <v>34</v>
      </c>
      <c r="C51" s="41" t="s">
        <v>33</v>
      </c>
      <c r="D51" s="309"/>
      <c r="E51" s="310"/>
      <c r="F51" s="310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49.5" x14ac:dyDescent="0.3">
      <c r="A54" s="18" t="s">
        <v>229</v>
      </c>
      <c r="B54" s="130">
        <v>1</v>
      </c>
      <c r="C54" s="130"/>
      <c r="D54" s="138" t="s">
        <v>420</v>
      </c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15</v>
      </c>
    </row>
    <row r="62" spans="1:7" x14ac:dyDescent="0.3">
      <c r="A62" s="5" t="s">
        <v>35</v>
      </c>
      <c r="B62" s="132"/>
      <c r="C62" s="133"/>
      <c r="D62" s="134">
        <f>D61/(COUNT(B53:C60)*2)</f>
        <v>0.9375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90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ht="33" x14ac:dyDescent="0.3">
      <c r="A72" s="209" t="s">
        <v>382</v>
      </c>
      <c r="B72" s="130" t="s">
        <v>32</v>
      </c>
      <c r="C72" s="290" t="str">
        <f>IF(B72=0, -5, "0")</f>
        <v>0</v>
      </c>
      <c r="D72" s="138" t="s">
        <v>410</v>
      </c>
      <c r="F72" s="204"/>
      <c r="G72" s="214"/>
    </row>
    <row r="73" spans="1:7" ht="36.75" customHeight="1" x14ac:dyDescent="0.3">
      <c r="A73" s="209" t="s">
        <v>398</v>
      </c>
      <c r="B73" s="130">
        <v>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ht="66" x14ac:dyDescent="0.3">
      <c r="A79" s="209" t="s">
        <v>155</v>
      </c>
      <c r="B79" s="130">
        <v>1</v>
      </c>
      <c r="C79" s="150" t="str">
        <f>IF(B79=0, -5, "0")</f>
        <v>0</v>
      </c>
      <c r="D79" s="151" t="s">
        <v>451</v>
      </c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33</v>
      </c>
    </row>
    <row r="85" spans="1:7" x14ac:dyDescent="0.3">
      <c r="A85" s="5" t="s">
        <v>35</v>
      </c>
      <c r="B85" s="132"/>
      <c r="C85" s="133"/>
      <c r="D85" s="134">
        <f>D84/(COUNT(B65:C83)*2)</f>
        <v>0.97058823529411764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49.5" x14ac:dyDescent="0.3">
      <c r="A92" s="70" t="s">
        <v>384</v>
      </c>
      <c r="B92" s="130">
        <v>1</v>
      </c>
      <c r="C92" s="218"/>
      <c r="D92" s="147" t="s">
        <v>411</v>
      </c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452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453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69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0.95833333333333337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43171</v>
      </c>
      <c r="B106" s="124"/>
      <c r="C106" s="135"/>
      <c r="D106" s="124"/>
    </row>
    <row r="107" spans="1:7" x14ac:dyDescent="0.3">
      <c r="A107" s="308" t="s">
        <v>30</v>
      </c>
      <c r="B107" s="309" t="s">
        <v>31</v>
      </c>
      <c r="C107" s="309"/>
      <c r="D107" s="309" t="s">
        <v>46</v>
      </c>
      <c r="E107" s="310" t="s">
        <v>310</v>
      </c>
      <c r="F107" s="310" t="s">
        <v>360</v>
      </c>
    </row>
    <row r="108" spans="1:7" x14ac:dyDescent="0.3">
      <c r="A108" s="308"/>
      <c r="B108" s="41" t="s">
        <v>34</v>
      </c>
      <c r="C108" s="41" t="s">
        <v>33</v>
      </c>
      <c r="D108" s="309"/>
      <c r="E108" s="310"/>
      <c r="F108" s="310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454</v>
      </c>
      <c r="B129" s="130">
        <v>2</v>
      </c>
      <c r="C129" s="292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2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93" t="s">
        <v>412</v>
      </c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36</v>
      </c>
    </row>
    <row r="140" spans="1:7" x14ac:dyDescent="0.3">
      <c r="A140" s="5" t="s">
        <v>35</v>
      </c>
      <c r="B140" s="132"/>
      <c r="C140" s="133"/>
      <c r="D140" s="134">
        <f>D139/(COUNT(B121:C138)*2)</f>
        <v>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ht="49.5" x14ac:dyDescent="0.3">
      <c r="A147" s="238" t="s">
        <v>404</v>
      </c>
      <c r="B147" s="130">
        <v>1</v>
      </c>
      <c r="C147" s="150" t="str">
        <f>IF(B147=0, -5, "0")</f>
        <v>0</v>
      </c>
      <c r="D147" s="116" t="s">
        <v>455</v>
      </c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452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453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2</v>
      </c>
      <c r="C153" s="140"/>
      <c r="D153" s="297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17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0.94444444444444442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67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0.98529411764705888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43171</v>
      </c>
      <c r="B161" s="124"/>
      <c r="C161" s="135"/>
      <c r="D161" s="127"/>
    </row>
    <row r="162" spans="1:7" x14ac:dyDescent="0.3">
      <c r="A162" s="308" t="s">
        <v>30</v>
      </c>
      <c r="B162" s="309" t="s">
        <v>31</v>
      </c>
      <c r="C162" s="309"/>
      <c r="D162" s="309" t="s">
        <v>46</v>
      </c>
      <c r="E162" s="310" t="s">
        <v>310</v>
      </c>
      <c r="F162" s="310" t="s">
        <v>360</v>
      </c>
      <c r="G162" s="127"/>
    </row>
    <row r="163" spans="1:7" x14ac:dyDescent="0.3">
      <c r="A163" s="308"/>
      <c r="B163" s="41" t="s">
        <v>34</v>
      </c>
      <c r="C163" s="41" t="s">
        <v>33</v>
      </c>
      <c r="D163" s="309"/>
      <c r="E163" s="310"/>
      <c r="F163" s="310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 t="s">
        <v>413</v>
      </c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33" x14ac:dyDescent="0.3">
      <c r="A185" s="70" t="s">
        <v>136</v>
      </c>
      <c r="B185" s="130">
        <v>1</v>
      </c>
      <c r="C185" s="130"/>
      <c r="D185" s="147" t="s">
        <v>414</v>
      </c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94" t="s">
        <v>413</v>
      </c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 t="s">
        <v>32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1</v>
      </c>
      <c r="C190" s="150" t="str">
        <f>IF(B190=0, -5, "0")</f>
        <v>0</v>
      </c>
      <c r="D190" s="116" t="s">
        <v>415</v>
      </c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4" t="s">
        <v>379</v>
      </c>
      <c r="B195" s="314"/>
      <c r="C195" s="314"/>
      <c r="D195" s="314"/>
      <c r="E195" s="314"/>
      <c r="F195" s="314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452</v>
      </c>
      <c r="B197" s="130" t="s">
        <v>32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453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51.75" customHeight="1" x14ac:dyDescent="0.3">
      <c r="A199" s="10" t="s">
        <v>392</v>
      </c>
      <c r="B199" s="130">
        <v>1</v>
      </c>
      <c r="C199" s="150"/>
      <c r="D199" s="116" t="s">
        <v>416</v>
      </c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2</v>
      </c>
      <c r="C200" s="130"/>
      <c r="D200" s="297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41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0.93181818181818177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55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0.94827586206896552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43171</v>
      </c>
      <c r="B208" s="124"/>
      <c r="C208" s="135"/>
      <c r="D208" s="124"/>
    </row>
    <row r="209" spans="1:7" x14ac:dyDescent="0.3">
      <c r="A209" s="308" t="s">
        <v>30</v>
      </c>
      <c r="B209" s="309" t="s">
        <v>31</v>
      </c>
      <c r="C209" s="309"/>
      <c r="D209" s="309" t="s">
        <v>46</v>
      </c>
      <c r="E209" s="310" t="s">
        <v>310</v>
      </c>
      <c r="F209" s="310" t="s">
        <v>360</v>
      </c>
      <c r="G209" s="127"/>
    </row>
    <row r="210" spans="1:7" x14ac:dyDescent="0.3">
      <c r="A210" s="308"/>
      <c r="B210" s="41" t="s">
        <v>34</v>
      </c>
      <c r="C210" s="41" t="s">
        <v>33</v>
      </c>
      <c r="D210" s="309"/>
      <c r="E210" s="310"/>
      <c r="F210" s="310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 t="s">
        <v>417</v>
      </c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34.5" customHeight="1" x14ac:dyDescent="0.3">
      <c r="A228" s="4" t="s">
        <v>173</v>
      </c>
      <c r="B228" s="130">
        <v>2</v>
      </c>
      <c r="C228" s="136"/>
      <c r="D228" s="113" t="s">
        <v>450</v>
      </c>
      <c r="E228" s="94"/>
      <c r="F228" s="204"/>
    </row>
    <row r="229" spans="1:7" ht="49.5" x14ac:dyDescent="0.3">
      <c r="A229" s="70" t="s">
        <v>160</v>
      </c>
      <c r="B229" s="130">
        <v>1</v>
      </c>
      <c r="C229" s="136"/>
      <c r="D229" s="113" t="s">
        <v>418</v>
      </c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ht="66" x14ac:dyDescent="0.3">
      <c r="A234" s="4" t="s">
        <v>170</v>
      </c>
      <c r="B234" s="130">
        <v>1</v>
      </c>
      <c r="C234" s="130"/>
      <c r="D234" s="95" t="s">
        <v>419</v>
      </c>
      <c r="E234" s="94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181.5" x14ac:dyDescent="0.3">
      <c r="A238" s="209" t="s">
        <v>66</v>
      </c>
      <c r="B238" s="130">
        <v>0</v>
      </c>
      <c r="C238" s="150">
        <f>IF(B238=0, -5, "0")</f>
        <v>-5</v>
      </c>
      <c r="D238" s="294" t="s">
        <v>456</v>
      </c>
      <c r="E238" s="295" t="s">
        <v>421</v>
      </c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25</v>
      </c>
    </row>
    <row r="245" spans="1:7" x14ac:dyDescent="0.3">
      <c r="A245" s="5" t="s">
        <v>35</v>
      </c>
      <c r="B245" s="132"/>
      <c r="C245" s="133"/>
      <c r="D245" s="134">
        <f>D244/(COUNT(B226:C243)*2)</f>
        <v>0.69444444444444442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1</v>
      </c>
      <c r="C248" s="130"/>
      <c r="D248" s="137" t="s">
        <v>457</v>
      </c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14" t="s">
        <v>379</v>
      </c>
      <c r="B256" s="314"/>
      <c r="C256" s="314"/>
      <c r="D256" s="314"/>
      <c r="E256" s="314"/>
      <c r="F256" s="314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452</v>
      </c>
      <c r="B258" s="130" t="s">
        <v>32</v>
      </c>
      <c r="C258" s="131"/>
      <c r="D258" s="147"/>
      <c r="E258" s="106"/>
      <c r="F258" s="204"/>
      <c r="G258" s="127"/>
    </row>
    <row r="259" spans="1:7" x14ac:dyDescent="0.3">
      <c r="A259" s="219" t="s">
        <v>453</v>
      </c>
      <c r="B259" s="130">
        <v>2</v>
      </c>
      <c r="C259" s="131"/>
      <c r="D259" s="147"/>
      <c r="E259" s="106"/>
      <c r="F259" s="204"/>
      <c r="G259" s="127"/>
    </row>
    <row r="260" spans="1:7" ht="49.5" x14ac:dyDescent="0.3">
      <c r="A260" s="219" t="s">
        <v>392</v>
      </c>
      <c r="B260" s="130">
        <v>1</v>
      </c>
      <c r="C260" s="131"/>
      <c r="D260" s="147" t="s">
        <v>458</v>
      </c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2</v>
      </c>
      <c r="C261" s="140"/>
      <c r="D261" s="297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0.90909090909090906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65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0.83333333333333337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43171</v>
      </c>
      <c r="B269" s="124"/>
      <c r="C269" s="135"/>
      <c r="D269" s="124"/>
      <c r="F269" s="206"/>
      <c r="G269" s="214"/>
    </row>
    <row r="270" spans="1:7" s="16" customFormat="1" x14ac:dyDescent="0.3">
      <c r="A270" s="308" t="s">
        <v>30</v>
      </c>
      <c r="B270" s="309" t="s">
        <v>31</v>
      </c>
      <c r="C270" s="309"/>
      <c r="D270" s="309" t="s">
        <v>46</v>
      </c>
      <c r="E270" s="310" t="s">
        <v>310</v>
      </c>
      <c r="F270" s="310" t="s">
        <v>360</v>
      </c>
      <c r="G270" s="214"/>
    </row>
    <row r="271" spans="1:7" s="16" customFormat="1" x14ac:dyDescent="0.3">
      <c r="A271" s="308"/>
      <c r="B271" s="41" t="s">
        <v>34</v>
      </c>
      <c r="C271" s="41" t="s">
        <v>33</v>
      </c>
      <c r="D271" s="309"/>
      <c r="E271" s="310"/>
      <c r="F271" s="310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 t="s">
        <v>32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22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D289" s="16" t="s">
        <v>422</v>
      </c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82.5" x14ac:dyDescent="0.3">
      <c r="A293" s="70" t="s">
        <v>136</v>
      </c>
      <c r="B293" s="130">
        <v>1</v>
      </c>
      <c r="C293" s="130"/>
      <c r="D293" s="156" t="s">
        <v>424</v>
      </c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214.5" x14ac:dyDescent="0.3">
      <c r="A302" s="209" t="s">
        <v>157</v>
      </c>
      <c r="B302" s="130">
        <v>0</v>
      </c>
      <c r="C302" s="150">
        <f>IF(B302=0, -5, "0")</f>
        <v>-5</v>
      </c>
      <c r="D302" s="296" t="s">
        <v>459</v>
      </c>
      <c r="E302" s="236" t="s">
        <v>423</v>
      </c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15" t="s">
        <v>396</v>
      </c>
      <c r="B308" s="316"/>
      <c r="C308" s="316"/>
      <c r="D308" s="316"/>
      <c r="E308" s="316"/>
      <c r="F308" s="317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452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453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1</v>
      </c>
      <c r="C313" s="140"/>
      <c r="D313" s="251">
        <v>0.5</v>
      </c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33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0.75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55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0.83333333333333337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43171</v>
      </c>
      <c r="B321" s="124"/>
      <c r="C321" s="135"/>
      <c r="D321" s="127"/>
    </row>
    <row r="322" spans="1:7" x14ac:dyDescent="0.3">
      <c r="A322" s="308" t="s">
        <v>30</v>
      </c>
      <c r="B322" s="309" t="s">
        <v>31</v>
      </c>
      <c r="C322" s="309"/>
      <c r="D322" s="309" t="s">
        <v>46</v>
      </c>
      <c r="E322" s="310" t="s">
        <v>310</v>
      </c>
      <c r="F322" s="310" t="s">
        <v>360</v>
      </c>
      <c r="G322" s="127"/>
    </row>
    <row r="323" spans="1:7" x14ac:dyDescent="0.3">
      <c r="A323" s="308"/>
      <c r="B323" s="41" t="s">
        <v>34</v>
      </c>
      <c r="C323" s="41" t="s">
        <v>33</v>
      </c>
      <c r="D323" s="309"/>
      <c r="E323" s="310"/>
      <c r="F323" s="310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5" t="s">
        <v>379</v>
      </c>
      <c r="B349" s="316"/>
      <c r="C349" s="316"/>
      <c r="D349" s="316"/>
      <c r="E349" s="316"/>
      <c r="F349" s="316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9"/>
      <c r="E350" s="289"/>
      <c r="F350" s="204"/>
      <c r="G350" s="127"/>
    </row>
    <row r="351" spans="1:7" s="112" customFormat="1" x14ac:dyDescent="0.3">
      <c r="A351" s="219" t="s">
        <v>453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48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43171</v>
      </c>
      <c r="B361" s="124"/>
      <c r="C361" s="135"/>
      <c r="D361" s="124"/>
    </row>
    <row r="362" spans="1:7" x14ac:dyDescent="0.3">
      <c r="A362" s="308" t="s">
        <v>30</v>
      </c>
      <c r="B362" s="309" t="s">
        <v>31</v>
      </c>
      <c r="C362" s="309"/>
      <c r="D362" s="309" t="s">
        <v>46</v>
      </c>
      <c r="E362" s="310" t="s">
        <v>310</v>
      </c>
      <c r="F362" s="310" t="s">
        <v>360</v>
      </c>
      <c r="G362" s="127"/>
    </row>
    <row r="363" spans="1:7" x14ac:dyDescent="0.3">
      <c r="A363" s="308"/>
      <c r="B363" s="41" t="s">
        <v>34</v>
      </c>
      <c r="C363" s="41" t="s">
        <v>33</v>
      </c>
      <c r="D363" s="309"/>
      <c r="E363" s="310"/>
      <c r="F363" s="310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ht="33" x14ac:dyDescent="0.3">
      <c r="A381" s="8" t="s">
        <v>101</v>
      </c>
      <c r="B381" s="130">
        <v>1</v>
      </c>
      <c r="C381" s="280" t="str">
        <f>IF(B381=0, -5, "0")</f>
        <v>0</v>
      </c>
      <c r="D381" s="149" t="s">
        <v>425</v>
      </c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4" t="s">
        <v>379</v>
      </c>
      <c r="B383" s="314"/>
      <c r="C383" s="314"/>
      <c r="D383" s="314"/>
      <c r="E383" s="314"/>
      <c r="F383" s="314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75.75" customHeight="1" x14ac:dyDescent="0.3">
      <c r="A385" s="10" t="s">
        <v>453</v>
      </c>
      <c r="B385" s="130">
        <v>0</v>
      </c>
      <c r="C385" s="130"/>
      <c r="D385" s="113" t="s">
        <v>460</v>
      </c>
      <c r="E385" s="95" t="s">
        <v>426</v>
      </c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15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0.83333333333333337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31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0.91176470588235292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43171</v>
      </c>
      <c r="B394" s="124"/>
      <c r="C394" s="135"/>
      <c r="D394" s="127"/>
      <c r="G394" s="127"/>
    </row>
    <row r="395" spans="1:7" x14ac:dyDescent="0.3">
      <c r="A395" s="308" t="s">
        <v>30</v>
      </c>
      <c r="B395" s="309" t="s">
        <v>31</v>
      </c>
      <c r="C395" s="309"/>
      <c r="D395" s="309" t="s">
        <v>46</v>
      </c>
      <c r="E395" s="310" t="s">
        <v>310</v>
      </c>
      <c r="F395" s="310" t="s">
        <v>360</v>
      </c>
      <c r="G395" s="127"/>
    </row>
    <row r="396" spans="1:7" x14ac:dyDescent="0.3">
      <c r="A396" s="308"/>
      <c r="B396" s="41" t="s">
        <v>34</v>
      </c>
      <c r="C396" s="41" t="s">
        <v>33</v>
      </c>
      <c r="D396" s="309"/>
      <c r="E396" s="310"/>
      <c r="F396" s="310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ht="33" x14ac:dyDescent="0.3">
      <c r="A404" s="7" t="s">
        <v>242</v>
      </c>
      <c r="B404" s="130">
        <v>0</v>
      </c>
      <c r="C404" s="130"/>
      <c r="D404" s="95" t="s">
        <v>427</v>
      </c>
      <c r="E404" s="95" t="s">
        <v>428</v>
      </c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14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0.875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4" t="s">
        <v>379</v>
      </c>
      <c r="B435" s="314"/>
      <c r="C435" s="314"/>
      <c r="D435" s="314"/>
      <c r="E435" s="314"/>
      <c r="F435" s="314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453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51">
        <v>0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54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0.9642857142857143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43171</v>
      </c>
      <c r="B447" s="124"/>
      <c r="C447" s="135"/>
      <c r="D447" s="124"/>
    </row>
    <row r="448" spans="1:7" x14ac:dyDescent="0.3">
      <c r="A448" s="308" t="s">
        <v>30</v>
      </c>
      <c r="B448" s="309" t="s">
        <v>31</v>
      </c>
      <c r="C448" s="309"/>
      <c r="D448" s="309" t="s">
        <v>46</v>
      </c>
      <c r="E448" s="310" t="s">
        <v>310</v>
      </c>
      <c r="F448" s="310" t="s">
        <v>360</v>
      </c>
      <c r="G448" s="127"/>
    </row>
    <row r="449" spans="1:6" x14ac:dyDescent="0.3">
      <c r="A449" s="308"/>
      <c r="B449" s="41" t="s">
        <v>34</v>
      </c>
      <c r="C449" s="41" t="s">
        <v>33</v>
      </c>
      <c r="D449" s="309"/>
      <c r="E449" s="310"/>
      <c r="F449" s="310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1" t="s">
        <v>379</v>
      </c>
      <c r="B471" s="312"/>
      <c r="C471" s="312"/>
      <c r="D471" s="312"/>
      <c r="E471" s="312"/>
      <c r="F471" s="312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452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453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3" t="s">
        <v>367</v>
      </c>
      <c r="B483" s="313"/>
      <c r="C483" s="313"/>
      <c r="D483" s="313"/>
      <c r="E483" s="185"/>
      <c r="F483" s="201"/>
    </row>
    <row r="484" spans="1:7" x14ac:dyDescent="0.3">
      <c r="A484" s="74">
        <f>B11</f>
        <v>43171</v>
      </c>
      <c r="B484" s="124"/>
      <c r="C484" s="135"/>
      <c r="D484" s="124"/>
    </row>
    <row r="485" spans="1:7" x14ac:dyDescent="0.3">
      <c r="A485" s="308" t="s">
        <v>30</v>
      </c>
      <c r="B485" s="309" t="s">
        <v>31</v>
      </c>
      <c r="C485" s="309"/>
      <c r="D485" s="309" t="s">
        <v>46</v>
      </c>
      <c r="E485" s="310" t="s">
        <v>310</v>
      </c>
      <c r="F485" s="310" t="s">
        <v>360</v>
      </c>
      <c r="G485" s="127"/>
    </row>
    <row r="486" spans="1:7" x14ac:dyDescent="0.3">
      <c r="A486" s="308"/>
      <c r="B486" s="41" t="s">
        <v>34</v>
      </c>
      <c r="C486" s="41" t="s">
        <v>33</v>
      </c>
      <c r="D486" s="309"/>
      <c r="E486" s="310"/>
      <c r="F486" s="310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43171</v>
      </c>
      <c r="B506" s="124"/>
      <c r="C506" s="135"/>
      <c r="D506" s="124"/>
    </row>
    <row r="507" spans="1:7" x14ac:dyDescent="0.3">
      <c r="A507" s="308" t="s">
        <v>30</v>
      </c>
      <c r="B507" s="309" t="s">
        <v>31</v>
      </c>
      <c r="C507" s="309"/>
      <c r="D507" s="309" t="s">
        <v>46</v>
      </c>
      <c r="E507" s="310" t="s">
        <v>310</v>
      </c>
      <c r="F507" s="310" t="s">
        <v>360</v>
      </c>
      <c r="G507" s="127"/>
    </row>
    <row r="508" spans="1:7" x14ac:dyDescent="0.3">
      <c r="A508" s="308"/>
      <c r="B508" s="41" t="s">
        <v>34</v>
      </c>
      <c r="C508" s="41" t="s">
        <v>33</v>
      </c>
      <c r="D508" s="309"/>
      <c r="E508" s="310"/>
      <c r="F508" s="310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43171</v>
      </c>
      <c r="B517" s="124"/>
      <c r="C517" s="135"/>
      <c r="D517" s="124"/>
    </row>
    <row r="518" spans="1:7" x14ac:dyDescent="0.3">
      <c r="A518" s="308" t="s">
        <v>30</v>
      </c>
      <c r="B518" s="309" t="s">
        <v>31</v>
      </c>
      <c r="C518" s="309"/>
      <c r="D518" s="309" t="s">
        <v>46</v>
      </c>
      <c r="E518" s="310" t="s">
        <v>310</v>
      </c>
      <c r="F518" s="310" t="s">
        <v>360</v>
      </c>
      <c r="G518" s="127"/>
    </row>
    <row r="519" spans="1:7" x14ac:dyDescent="0.3">
      <c r="A519" s="308"/>
      <c r="B519" s="41" t="s">
        <v>34</v>
      </c>
      <c r="C519" s="41" t="s">
        <v>33</v>
      </c>
      <c r="D519" s="309"/>
      <c r="E519" s="310"/>
      <c r="F519" s="310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49.5" x14ac:dyDescent="0.3">
      <c r="A522" s="4" t="s">
        <v>47</v>
      </c>
      <c r="B522" s="130">
        <v>1</v>
      </c>
      <c r="C522" s="130"/>
      <c r="D522" s="95" t="s">
        <v>429</v>
      </c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3" x14ac:dyDescent="0.3">
      <c r="A528" s="55" t="s">
        <v>353</v>
      </c>
      <c r="B528" s="130">
        <v>1</v>
      </c>
      <c r="C528" s="290" t="str">
        <f>IF(B528=0, -5, "0")</f>
        <v>0</v>
      </c>
      <c r="D528" s="174" t="s">
        <v>461</v>
      </c>
      <c r="E528" s="106"/>
      <c r="F528" s="204"/>
      <c r="G528" s="127"/>
    </row>
    <row r="529" spans="1:7" ht="45" x14ac:dyDescent="0.3">
      <c r="A529" s="55" t="s">
        <v>354</v>
      </c>
      <c r="B529" s="130">
        <v>2</v>
      </c>
      <c r="C529" s="140"/>
      <c r="D529" s="174" t="s">
        <v>430</v>
      </c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16</v>
      </c>
    </row>
    <row r="534" spans="1:7" x14ac:dyDescent="0.3">
      <c r="A534" s="5" t="s">
        <v>35</v>
      </c>
      <c r="B534" s="132"/>
      <c r="C534" s="133"/>
      <c r="D534" s="134">
        <f>D533/(COUNT(B520:C532)*2)</f>
        <v>0.88888888888888884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43171</v>
      </c>
      <c r="B537" s="124"/>
      <c r="C537" s="135"/>
      <c r="D537" s="124"/>
      <c r="G537" s="127"/>
    </row>
    <row r="538" spans="1:7" x14ac:dyDescent="0.3">
      <c r="A538" s="308" t="s">
        <v>30</v>
      </c>
      <c r="B538" s="309" t="s">
        <v>31</v>
      </c>
      <c r="C538" s="309"/>
      <c r="D538" s="309" t="s">
        <v>46</v>
      </c>
      <c r="E538" s="310" t="s">
        <v>310</v>
      </c>
      <c r="F538" s="310" t="s">
        <v>360</v>
      </c>
      <c r="G538" s="127"/>
    </row>
    <row r="539" spans="1:7" x14ac:dyDescent="0.3">
      <c r="A539" s="308"/>
      <c r="B539" s="41" t="s">
        <v>34</v>
      </c>
      <c r="C539" s="41" t="s">
        <v>33</v>
      </c>
      <c r="D539" s="309"/>
      <c r="E539" s="310"/>
      <c r="F539" s="310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0.8928571428571429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566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0.9370860927152318</v>
      </c>
    </row>
  </sheetData>
  <sheetProtection algorithmName="SHA-512" hashValue="+C1V72FFSmq4eGvYLO04ELY1Xe795x+DCxJQAQPZbGwDGGnZBwMK+QexgMTG29UTnRdJLK2oA5STBP4xc5YY8w==" saltValue="4lNomGC/zIAyVAIFUF0iQ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0" orientation="portrait" r:id="rId1"/>
  <rowBreaks count="7" manualBreakCount="7">
    <brk id="85" max="6" man="1"/>
    <brk id="174" max="6" man="1"/>
    <brk id="246" max="6" man="1"/>
    <brk id="267" max="6" man="1"/>
    <brk id="355" max="6" man="1"/>
    <brk id="445" max="6" man="1"/>
    <brk id="53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B9" sqref="B9:F9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7"/>
      <c r="E1" s="327"/>
      <c r="F1" s="327"/>
      <c r="G1" s="327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25"/>
    </row>
    <row r="7" spans="1:7" s="12" customFormat="1" ht="21.75" customHeight="1" x14ac:dyDescent="0.45">
      <c r="A7" s="329" t="str">
        <f>'A1 Exploitation'!A8:F8</f>
        <v>HM Gabes</v>
      </c>
      <c r="B7" s="329"/>
      <c r="C7" s="329"/>
      <c r="D7" s="329"/>
      <c r="E7" s="329"/>
      <c r="F7" s="329"/>
      <c r="G7" s="125"/>
    </row>
    <row r="8" spans="1:7" s="12" customFormat="1" ht="24" x14ac:dyDescent="0.45">
      <c r="A8" s="14" t="s">
        <v>42</v>
      </c>
      <c r="B8" s="349" t="str">
        <f>'A1 Exploitation'!B9:F9</f>
        <v>Dr Mejed Heni - M. Dia Mechlaoui</v>
      </c>
      <c r="C8" s="349"/>
      <c r="D8" s="349"/>
      <c r="E8" s="349"/>
      <c r="F8" s="349"/>
      <c r="G8" s="125"/>
    </row>
    <row r="9" spans="1:7" s="12" customFormat="1" ht="24" x14ac:dyDescent="0.45">
      <c r="A9" s="15" t="s">
        <v>44</v>
      </c>
      <c r="B9" s="350" t="str">
        <f>'A1 Exploitation'!B10:F10</f>
        <v>M. Nessim Harrath (DM) - Chefs rayons</v>
      </c>
      <c r="C9" s="350"/>
      <c r="D9" s="350"/>
      <c r="E9" s="350"/>
      <c r="F9" s="350"/>
      <c r="G9" s="125"/>
    </row>
    <row r="10" spans="1:7" s="12" customFormat="1" ht="24" x14ac:dyDescent="0.45">
      <c r="A10" s="14" t="s">
        <v>43</v>
      </c>
      <c r="B10" s="347">
        <f>'A1 Exploitation'!B11:F11</f>
        <v>43171</v>
      </c>
      <c r="C10" s="347"/>
      <c r="D10" s="347"/>
      <c r="E10" s="347"/>
      <c r="F10" s="347"/>
      <c r="G10" s="125"/>
    </row>
    <row r="11" spans="1:7" s="12" customFormat="1" ht="24" x14ac:dyDescent="0.45">
      <c r="A11" s="14" t="s">
        <v>294</v>
      </c>
      <c r="B11" s="346">
        <f>D199</f>
        <v>0.89915966386554624</v>
      </c>
      <c r="C11" s="346"/>
      <c r="D11" s="346"/>
      <c r="E11" s="346"/>
      <c r="F11" s="346"/>
      <c r="G11" s="125"/>
    </row>
    <row r="12" spans="1:7" s="12" customFormat="1" ht="22.5" x14ac:dyDescent="0.45">
      <c r="A12" s="11"/>
      <c r="D12" s="325"/>
      <c r="E12" s="325"/>
      <c r="F12" s="325"/>
      <c r="G12" s="325"/>
    </row>
    <row r="13" spans="1:7" s="12" customFormat="1" ht="11.25" customHeight="1" x14ac:dyDescent="0.3">
      <c r="A13" s="308" t="s">
        <v>30</v>
      </c>
      <c r="B13" s="309" t="s">
        <v>31</v>
      </c>
      <c r="C13" s="309"/>
      <c r="D13" s="309" t="s">
        <v>46</v>
      </c>
      <c r="E13" s="309" t="s">
        <v>190</v>
      </c>
      <c r="F13" s="309" t="s">
        <v>191</v>
      </c>
      <c r="G13" s="112"/>
    </row>
    <row r="14" spans="1:7" s="12" customFormat="1" ht="12.75" customHeight="1" x14ac:dyDescent="0.3">
      <c r="A14" s="308"/>
      <c r="B14" s="34" t="s">
        <v>34</v>
      </c>
      <c r="C14" s="34" t="s">
        <v>33</v>
      </c>
      <c r="D14" s="309"/>
      <c r="E14" s="309"/>
      <c r="F14" s="30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ht="33" x14ac:dyDescent="0.3">
      <c r="A19" s="17" t="s">
        <v>81</v>
      </c>
      <c r="B19" s="94">
        <v>0</v>
      </c>
      <c r="C19" s="94"/>
      <c r="D19" s="95" t="s">
        <v>431</v>
      </c>
      <c r="E19" s="95" t="s">
        <v>432</v>
      </c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3" t="s">
        <v>36</v>
      </c>
      <c r="B22" s="339"/>
      <c r="C22" s="340"/>
      <c r="D22" s="250">
        <f>SUM(B17:C21)</f>
        <v>8</v>
      </c>
    </row>
    <row r="23" spans="1:7" x14ac:dyDescent="0.3">
      <c r="A23" s="334" t="s">
        <v>295</v>
      </c>
      <c r="B23" s="335"/>
      <c r="C23" s="336"/>
      <c r="D23" s="33">
        <f>D22/(COUNT(B17:C21)*2)</f>
        <v>0.8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2" t="s">
        <v>4</v>
      </c>
      <c r="B25" s="333"/>
      <c r="C25" s="333"/>
      <c r="D25" s="333"/>
      <c r="E25" s="333"/>
      <c r="F25" s="333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ht="33" x14ac:dyDescent="0.3">
      <c r="A29" s="17" t="s">
        <v>280</v>
      </c>
      <c r="B29" s="94">
        <v>1</v>
      </c>
      <c r="C29" s="94"/>
      <c r="D29" s="95" t="s">
        <v>462</v>
      </c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48">
        <f>SUM(B26:C32)</f>
        <v>13</v>
      </c>
    </row>
    <row r="34" spans="1:7" x14ac:dyDescent="0.3">
      <c r="A34" s="334" t="s">
        <v>295</v>
      </c>
      <c r="B34" s="335"/>
      <c r="C34" s="336"/>
      <c r="D34" s="33">
        <f>D33/(COUNT(B26:C32)*2)</f>
        <v>0.9285714285714286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2" t="s">
        <v>219</v>
      </c>
      <c r="B36" s="333"/>
      <c r="C36" s="333"/>
      <c r="D36" s="333"/>
      <c r="E36" s="333"/>
      <c r="F36" s="333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48">
        <f>SUM(B37:C41)</f>
        <v>10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433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48">
        <f>SUM(B46:C51)</f>
        <v>12</v>
      </c>
    </row>
    <row r="53" spans="1:7" x14ac:dyDescent="0.3">
      <c r="A53" s="334" t="s">
        <v>295</v>
      </c>
      <c r="B53" s="335"/>
      <c r="C53" s="336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2" t="s">
        <v>8</v>
      </c>
      <c r="B55" s="333"/>
      <c r="C55" s="333"/>
      <c r="D55" s="333"/>
      <c r="E55" s="333"/>
      <c r="F55" s="333"/>
    </row>
    <row r="56" spans="1:7" ht="36" x14ac:dyDescent="0.35">
      <c r="A56" s="43" t="s">
        <v>176</v>
      </c>
      <c r="B56" s="94">
        <v>0</v>
      </c>
      <c r="C56" s="120">
        <f>IF(B56=0, -5, "0")</f>
        <v>-5</v>
      </c>
      <c r="D56" s="98" t="s">
        <v>434</v>
      </c>
      <c r="E56" s="94" t="s">
        <v>435</v>
      </c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30.75" x14ac:dyDescent="0.3">
      <c r="A59" s="23" t="s">
        <v>92</v>
      </c>
      <c r="B59" s="94">
        <v>1</v>
      </c>
      <c r="C59" s="94"/>
      <c r="D59" s="98" t="s">
        <v>463</v>
      </c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48">
        <f>SUM(B56:C62)</f>
        <v>6</v>
      </c>
    </row>
    <row r="64" spans="1:7" x14ac:dyDescent="0.3">
      <c r="A64" s="334" t="s">
        <v>295</v>
      </c>
      <c r="B64" s="335"/>
      <c r="C64" s="336"/>
      <c r="D64" s="33">
        <f>D63/(COUNT(B56:C62)*2)</f>
        <v>0.375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2" t="s">
        <v>130</v>
      </c>
      <c r="B66" s="333"/>
      <c r="C66" s="333"/>
      <c r="D66" s="333"/>
      <c r="E66" s="333"/>
      <c r="F66" s="333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298" t="s">
        <v>436</v>
      </c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ht="30.75" x14ac:dyDescent="0.3">
      <c r="A74" s="20" t="s">
        <v>298</v>
      </c>
      <c r="B74" s="100">
        <v>2</v>
      </c>
      <c r="C74" s="94"/>
      <c r="D74" s="103" t="s">
        <v>464</v>
      </c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 t="s">
        <v>437</v>
      </c>
      <c r="E76" s="105"/>
      <c r="F76" s="94"/>
    </row>
    <row r="77" spans="1:7" ht="18" x14ac:dyDescent="0.35">
      <c r="A77" s="46" t="s">
        <v>285</v>
      </c>
      <c r="B77" s="100">
        <v>1</v>
      </c>
      <c r="C77" s="120" t="str">
        <f>IF(B77=0, -5, "0")</f>
        <v>0</v>
      </c>
      <c r="D77" s="95" t="s">
        <v>465</v>
      </c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 t="s">
        <v>438</v>
      </c>
      <c r="E80" s="105"/>
      <c r="F80" s="94"/>
    </row>
    <row r="81" spans="1:7" x14ac:dyDescent="0.3">
      <c r="A81" s="17" t="s">
        <v>299</v>
      </c>
      <c r="B81" s="100">
        <v>1</v>
      </c>
      <c r="C81" s="94"/>
      <c r="D81" s="107" t="s">
        <v>439</v>
      </c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48">
        <f>SUM(B67:C83)</f>
        <v>32</v>
      </c>
    </row>
    <row r="85" spans="1:7" x14ac:dyDescent="0.3">
      <c r="A85" s="334" t="s">
        <v>295</v>
      </c>
      <c r="B85" s="335"/>
      <c r="C85" s="336"/>
      <c r="D85" s="33">
        <f>D84/(COUNT(B67:C83)*2)</f>
        <v>0.94117647058823528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2" t="s">
        <v>211</v>
      </c>
      <c r="B87" s="333"/>
      <c r="C87" s="333"/>
      <c r="D87" s="333"/>
      <c r="E87" s="333"/>
      <c r="F87" s="333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ht="33" x14ac:dyDescent="0.3">
      <c r="A95" s="20" t="s">
        <v>165</v>
      </c>
      <c r="B95" s="110">
        <v>1</v>
      </c>
      <c r="C95" s="94"/>
      <c r="D95" s="95" t="s">
        <v>442</v>
      </c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1</v>
      </c>
      <c r="C99" s="120" t="str">
        <f>IF(B99=0, -5, "0")</f>
        <v>0</v>
      </c>
      <c r="D99" s="95" t="s">
        <v>441</v>
      </c>
      <c r="E99" s="94"/>
      <c r="F99" s="94"/>
    </row>
    <row r="100" spans="1:7" ht="18" x14ac:dyDescent="0.35">
      <c r="A100" s="45" t="s">
        <v>297</v>
      </c>
      <c r="B100" s="110">
        <v>1</v>
      </c>
      <c r="C100" s="120" t="str">
        <f>IF(B100=0, -5, "0")</f>
        <v>0</v>
      </c>
      <c r="D100" s="95" t="s">
        <v>440</v>
      </c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48">
        <f>SUM(B88:C101)</f>
        <v>25</v>
      </c>
    </row>
    <row r="103" spans="1:7" x14ac:dyDescent="0.3">
      <c r="A103" s="334" t="s">
        <v>295</v>
      </c>
      <c r="B103" s="335"/>
      <c r="C103" s="336"/>
      <c r="D103" s="33">
        <f>D102/(COUNT(B88:C101)*2)</f>
        <v>0.8928571428571429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2" t="s">
        <v>212</v>
      </c>
      <c r="B106" s="333"/>
      <c r="C106" s="333"/>
      <c r="D106" s="333"/>
      <c r="E106" s="333"/>
      <c r="F106" s="333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2" t="s">
        <v>185</v>
      </c>
      <c r="B121" s="333"/>
      <c r="C121" s="333"/>
      <c r="D121" s="333"/>
      <c r="E121" s="333"/>
      <c r="F121" s="333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47.25" x14ac:dyDescent="0.4">
      <c r="A126" s="17" t="s">
        <v>292</v>
      </c>
      <c r="B126" s="111">
        <v>1</v>
      </c>
      <c r="C126" s="101"/>
      <c r="D126" s="107" t="s">
        <v>466</v>
      </c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443</v>
      </c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48">
        <f>SUM(B122:C132)</f>
        <v>21</v>
      </c>
    </row>
    <row r="134" spans="1:7" x14ac:dyDescent="0.3">
      <c r="A134" s="334" t="s">
        <v>295</v>
      </c>
      <c r="B134" s="335"/>
      <c r="C134" s="336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2" t="s">
        <v>71</v>
      </c>
      <c r="B136" s="333"/>
      <c r="C136" s="333"/>
      <c r="D136" s="333"/>
      <c r="E136" s="333"/>
      <c r="F136" s="333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48">
        <f>SUM(B137:C148)</f>
        <v>24</v>
      </c>
    </row>
    <row r="150" spans="1:7" x14ac:dyDescent="0.3">
      <c r="A150" s="334" t="s">
        <v>295</v>
      </c>
      <c r="B150" s="335"/>
      <c r="C150" s="336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2" t="s">
        <v>217</v>
      </c>
      <c r="B152" s="333"/>
      <c r="C152" s="333"/>
      <c r="D152" s="333"/>
      <c r="E152" s="333"/>
      <c r="F152" s="333"/>
    </row>
    <row r="153" spans="1:7" x14ac:dyDescent="0.3">
      <c r="A153" s="50" t="s">
        <v>279</v>
      </c>
      <c r="B153" s="94">
        <v>1</v>
      </c>
      <c r="C153" s="94"/>
      <c r="D153" s="95" t="s">
        <v>444</v>
      </c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33.75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445</v>
      </c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66.75" x14ac:dyDescent="0.35">
      <c r="A157" s="40" t="s">
        <v>308</v>
      </c>
      <c r="B157" s="94">
        <v>1</v>
      </c>
      <c r="C157" s="120" t="str">
        <f>IF(B157=0, -5, "0")</f>
        <v>0</v>
      </c>
      <c r="D157" s="95" t="s">
        <v>446</v>
      </c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4" t="s">
        <v>36</v>
      </c>
      <c r="B161" s="339"/>
      <c r="C161" s="340"/>
      <c r="D161" s="250">
        <f>SUM(B153:C160)</f>
        <v>13</v>
      </c>
    </row>
    <row r="162" spans="1:7" x14ac:dyDescent="0.3">
      <c r="A162" s="334" t="s">
        <v>295</v>
      </c>
      <c r="B162" s="335"/>
      <c r="C162" s="336"/>
      <c r="D162" s="33">
        <f>D161/(COUNT(B153:C160)*2)</f>
        <v>0.8125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2" t="s">
        <v>77</v>
      </c>
      <c r="B164" s="333"/>
      <c r="C164" s="333"/>
      <c r="D164" s="333"/>
      <c r="E164" s="333"/>
      <c r="F164" s="333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 t="s">
        <v>32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48">
        <f>SUM(B165:C168)</f>
        <v>6</v>
      </c>
    </row>
    <row r="170" spans="1:7" x14ac:dyDescent="0.3">
      <c r="A170" s="334" t="s">
        <v>295</v>
      </c>
      <c r="B170" s="335"/>
      <c r="C170" s="336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7" t="s">
        <v>17</v>
      </c>
      <c r="B172" s="338"/>
      <c r="C172" s="338"/>
      <c r="D172" s="338"/>
      <c r="E172" s="338"/>
      <c r="F172" s="338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48">
        <f>SUM(B173:C176)</f>
        <v>8</v>
      </c>
    </row>
    <row r="178" spans="1:7" x14ac:dyDescent="0.3">
      <c r="A178" s="334" t="s">
        <v>295</v>
      </c>
      <c r="B178" s="335"/>
      <c r="C178" s="336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2" t="s">
        <v>78</v>
      </c>
      <c r="B180" s="333"/>
      <c r="C180" s="333"/>
      <c r="D180" s="333"/>
      <c r="E180" s="333"/>
      <c r="F180" s="333"/>
    </row>
    <row r="181" spans="1:7" ht="33" x14ac:dyDescent="0.3">
      <c r="A181" s="44" t="s">
        <v>315</v>
      </c>
      <c r="B181" s="94">
        <v>1</v>
      </c>
      <c r="C181" s="94"/>
      <c r="D181" s="95" t="s">
        <v>447</v>
      </c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48">
        <f>SUM(B181:C185)</f>
        <v>9</v>
      </c>
    </row>
    <row r="187" spans="1:7" x14ac:dyDescent="0.3">
      <c r="A187" s="334" t="s">
        <v>295</v>
      </c>
      <c r="B187" s="335"/>
      <c r="C187" s="336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2" t="s">
        <v>216</v>
      </c>
      <c r="B189" s="333"/>
      <c r="C189" s="333"/>
      <c r="D189" s="333"/>
      <c r="E189" s="333"/>
      <c r="F189" s="333"/>
    </row>
    <row r="190" spans="1:7" x14ac:dyDescent="0.3">
      <c r="A190" s="44" t="s">
        <v>371</v>
      </c>
      <c r="B190" s="94">
        <v>1</v>
      </c>
      <c r="C190" s="94"/>
      <c r="D190" s="94" t="s">
        <v>448</v>
      </c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 t="s">
        <v>449</v>
      </c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5</v>
      </c>
    </row>
    <row r="195" spans="1:6" x14ac:dyDescent="0.3">
      <c r="A195" s="334" t="s">
        <v>295</v>
      </c>
      <c r="B195" s="335"/>
      <c r="C195" s="336"/>
      <c r="D195" s="33">
        <f>D194/(COUNT(B190:C193)*2)</f>
        <v>0.83333333333333337</v>
      </c>
    </row>
    <row r="197" spans="1:6" ht="18" x14ac:dyDescent="0.35">
      <c r="A197" s="64" t="s">
        <v>467</v>
      </c>
      <c r="B197" s="63"/>
      <c r="C197" s="63"/>
      <c r="D197" s="299">
        <v>0.5</v>
      </c>
      <c r="E197" s="287"/>
      <c r="F197" s="288"/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214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0.89915966386554624</v>
      </c>
    </row>
  </sheetData>
  <sheetProtection algorithmName="SHA-512" hashValue="67tsAcIz5lmmArmCRADXjNdEl65kCg5tcZ2XtqnR+WO+GRAfKUmLw/H8Wg8Othzpf7n88Hlvp1xY20GO5LUBew==" saltValue="yLerNDnsqiBVaRoOCB/NVQ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0" orientation="portrait" r:id="rId1"/>
  <rowBreaks count="2" manualBreakCount="2">
    <brk id="65" max="5" man="1"/>
    <brk id="135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00" zoomScale="60" workbookViewId="0">
      <selection activeCell="C1" sqref="A1:G7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7"/>
      <c r="E1" s="327"/>
      <c r="F1" s="327"/>
      <c r="G1" s="327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28" t="s">
        <v>179</v>
      </c>
      <c r="B7" s="328"/>
      <c r="C7" s="328"/>
      <c r="D7" s="328"/>
      <c r="E7" s="328"/>
      <c r="F7" s="328"/>
      <c r="G7" s="125"/>
    </row>
    <row r="8" spans="1:7" ht="29.25" x14ac:dyDescent="0.45">
      <c r="A8" s="329" t="str">
        <f>'Page de garde'!D18</f>
        <v>HM Gabes</v>
      </c>
      <c r="B8" s="329"/>
      <c r="C8" s="329"/>
      <c r="D8" s="329"/>
      <c r="E8" s="329"/>
      <c r="F8" s="329"/>
      <c r="G8" s="125"/>
    </row>
    <row r="9" spans="1:7" ht="24" x14ac:dyDescent="0.45">
      <c r="A9" s="14" t="s">
        <v>42</v>
      </c>
      <c r="B9" s="330"/>
      <c r="C9" s="330"/>
      <c r="D9" s="330"/>
      <c r="E9" s="330"/>
      <c r="F9" s="330"/>
      <c r="G9" s="125"/>
    </row>
    <row r="10" spans="1:7" ht="24" x14ac:dyDescent="0.45">
      <c r="A10" s="15" t="s">
        <v>44</v>
      </c>
      <c r="B10" s="331"/>
      <c r="C10" s="331"/>
      <c r="D10" s="331"/>
      <c r="E10" s="331"/>
      <c r="F10" s="331"/>
      <c r="G10" s="125"/>
    </row>
    <row r="11" spans="1:7" ht="24" x14ac:dyDescent="0.45">
      <c r="A11" s="14" t="s">
        <v>43</v>
      </c>
      <c r="B11" s="326"/>
      <c r="C11" s="326"/>
      <c r="D11" s="326"/>
      <c r="E11" s="326"/>
      <c r="F11" s="326"/>
      <c r="G11" s="125"/>
    </row>
    <row r="12" spans="1:7" ht="24" x14ac:dyDescent="0.45">
      <c r="A12" s="14" t="s">
        <v>239</v>
      </c>
      <c r="B12" s="324">
        <f>D549</f>
        <v>0</v>
      </c>
      <c r="C12" s="324"/>
      <c r="D12" s="324"/>
      <c r="E12" s="324"/>
      <c r="F12" s="324"/>
      <c r="G12" s="125"/>
    </row>
    <row r="13" spans="1:7" ht="22.5" x14ac:dyDescent="0.45">
      <c r="D13" s="325"/>
      <c r="E13" s="325"/>
      <c r="F13" s="325"/>
      <c r="G13" s="325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8" t="s">
        <v>30</v>
      </c>
      <c r="B17" s="309" t="s">
        <v>31</v>
      </c>
      <c r="C17" s="309"/>
      <c r="D17" s="309" t="s">
        <v>46</v>
      </c>
      <c r="E17" s="310" t="s">
        <v>310</v>
      </c>
      <c r="F17" s="310" t="s">
        <v>358</v>
      </c>
    </row>
    <row r="18" spans="1:8" ht="16.5" customHeight="1" x14ac:dyDescent="0.3">
      <c r="A18" s="308"/>
      <c r="B18" s="41" t="s">
        <v>34</v>
      </c>
      <c r="C18" s="41" t="s">
        <v>33</v>
      </c>
      <c r="D18" s="309"/>
      <c r="E18" s="310"/>
      <c r="F18" s="310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8" t="s">
        <v>30</v>
      </c>
      <c r="B50" s="309" t="s">
        <v>31</v>
      </c>
      <c r="C50" s="309"/>
      <c r="D50" s="309" t="s">
        <v>46</v>
      </c>
      <c r="E50" s="310" t="s">
        <v>310</v>
      </c>
      <c r="F50" s="310" t="s">
        <v>360</v>
      </c>
      <c r="G50" s="127"/>
    </row>
    <row r="51" spans="1:7" x14ac:dyDescent="0.3">
      <c r="A51" s="308"/>
      <c r="B51" s="41" t="s">
        <v>34</v>
      </c>
      <c r="C51" s="41" t="s">
        <v>33</v>
      </c>
      <c r="D51" s="309"/>
      <c r="E51" s="310"/>
      <c r="F51" s="310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8" t="s">
        <v>30</v>
      </c>
      <c r="B107" s="309" t="s">
        <v>31</v>
      </c>
      <c r="C107" s="309"/>
      <c r="D107" s="309" t="s">
        <v>46</v>
      </c>
      <c r="E107" s="310" t="s">
        <v>310</v>
      </c>
      <c r="F107" s="310" t="s">
        <v>360</v>
      </c>
    </row>
    <row r="108" spans="1:7" x14ac:dyDescent="0.3">
      <c r="A108" s="308"/>
      <c r="B108" s="41" t="s">
        <v>34</v>
      </c>
      <c r="C108" s="41" t="s">
        <v>33</v>
      </c>
      <c r="D108" s="309"/>
      <c r="E108" s="310"/>
      <c r="F108" s="310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8" t="s">
        <v>30</v>
      </c>
      <c r="B162" s="309" t="s">
        <v>31</v>
      </c>
      <c r="C162" s="309"/>
      <c r="D162" s="309" t="s">
        <v>46</v>
      </c>
      <c r="E162" s="310" t="s">
        <v>310</v>
      </c>
      <c r="F162" s="310" t="s">
        <v>360</v>
      </c>
      <c r="G162" s="127"/>
    </row>
    <row r="163" spans="1:7" x14ac:dyDescent="0.3">
      <c r="A163" s="308"/>
      <c r="B163" s="41" t="s">
        <v>34</v>
      </c>
      <c r="C163" s="41" t="s">
        <v>33</v>
      </c>
      <c r="D163" s="309"/>
      <c r="E163" s="310"/>
      <c r="F163" s="310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4" t="s">
        <v>379</v>
      </c>
      <c r="B195" s="314"/>
      <c r="C195" s="314"/>
      <c r="D195" s="314"/>
      <c r="E195" s="314"/>
      <c r="F195" s="31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8" t="s">
        <v>30</v>
      </c>
      <c r="B209" s="309" t="s">
        <v>31</v>
      </c>
      <c r="C209" s="309"/>
      <c r="D209" s="309" t="s">
        <v>46</v>
      </c>
      <c r="E209" s="310" t="s">
        <v>310</v>
      </c>
      <c r="F209" s="310" t="s">
        <v>360</v>
      </c>
      <c r="G209" s="127"/>
    </row>
    <row r="210" spans="1:7" x14ac:dyDescent="0.3">
      <c r="A210" s="308"/>
      <c r="B210" s="41" t="s">
        <v>34</v>
      </c>
      <c r="C210" s="41" t="s">
        <v>33</v>
      </c>
      <c r="D210" s="309"/>
      <c r="E210" s="310"/>
      <c r="F210" s="310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4" t="s">
        <v>379</v>
      </c>
      <c r="B256" s="314"/>
      <c r="C256" s="314"/>
      <c r="D256" s="314"/>
      <c r="E256" s="314"/>
      <c r="F256" s="31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8" t="s">
        <v>30</v>
      </c>
      <c r="B270" s="309" t="s">
        <v>31</v>
      </c>
      <c r="C270" s="309"/>
      <c r="D270" s="309" t="s">
        <v>46</v>
      </c>
      <c r="E270" s="310" t="s">
        <v>310</v>
      </c>
      <c r="F270" s="310" t="s">
        <v>360</v>
      </c>
      <c r="G270" s="214"/>
    </row>
    <row r="271" spans="1:7" s="16" customFormat="1" x14ac:dyDescent="0.3">
      <c r="A271" s="308"/>
      <c r="B271" s="41" t="s">
        <v>34</v>
      </c>
      <c r="C271" s="41" t="s">
        <v>33</v>
      </c>
      <c r="D271" s="309"/>
      <c r="E271" s="310"/>
      <c r="F271" s="310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5" t="s">
        <v>396</v>
      </c>
      <c r="B308" s="316"/>
      <c r="C308" s="316"/>
      <c r="D308" s="316"/>
      <c r="E308" s="316"/>
      <c r="F308" s="31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8" t="s">
        <v>30</v>
      </c>
      <c r="B322" s="309" t="s">
        <v>31</v>
      </c>
      <c r="C322" s="309"/>
      <c r="D322" s="309" t="s">
        <v>46</v>
      </c>
      <c r="E322" s="310" t="s">
        <v>310</v>
      </c>
      <c r="F322" s="310" t="s">
        <v>360</v>
      </c>
      <c r="G322" s="127"/>
    </row>
    <row r="323" spans="1:7" x14ac:dyDescent="0.3">
      <c r="A323" s="308"/>
      <c r="B323" s="41" t="s">
        <v>34</v>
      </c>
      <c r="C323" s="41" t="s">
        <v>33</v>
      </c>
      <c r="D323" s="309"/>
      <c r="E323" s="310"/>
      <c r="F323" s="310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5" t="s">
        <v>379</v>
      </c>
      <c r="B349" s="316"/>
      <c r="C349" s="316"/>
      <c r="D349" s="316"/>
      <c r="E349" s="316"/>
      <c r="F349" s="31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8" t="s">
        <v>30</v>
      </c>
      <c r="B362" s="309" t="s">
        <v>31</v>
      </c>
      <c r="C362" s="309"/>
      <c r="D362" s="309" t="s">
        <v>46</v>
      </c>
      <c r="E362" s="310" t="s">
        <v>310</v>
      </c>
      <c r="F362" s="310" t="s">
        <v>360</v>
      </c>
      <c r="G362" s="127"/>
    </row>
    <row r="363" spans="1:7" x14ac:dyDescent="0.3">
      <c r="A363" s="308"/>
      <c r="B363" s="41" t="s">
        <v>34</v>
      </c>
      <c r="C363" s="41" t="s">
        <v>33</v>
      </c>
      <c r="D363" s="309"/>
      <c r="E363" s="310"/>
      <c r="F363" s="310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4" t="s">
        <v>379</v>
      </c>
      <c r="B383" s="314"/>
      <c r="C383" s="314"/>
      <c r="D383" s="314"/>
      <c r="E383" s="314"/>
      <c r="F383" s="31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8" t="s">
        <v>30</v>
      </c>
      <c r="B395" s="309" t="s">
        <v>31</v>
      </c>
      <c r="C395" s="309"/>
      <c r="D395" s="309" t="s">
        <v>46</v>
      </c>
      <c r="E395" s="310" t="s">
        <v>310</v>
      </c>
      <c r="F395" s="310" t="s">
        <v>360</v>
      </c>
      <c r="G395" s="127"/>
    </row>
    <row r="396" spans="1:7" x14ac:dyDescent="0.3">
      <c r="A396" s="308"/>
      <c r="B396" s="41" t="s">
        <v>34</v>
      </c>
      <c r="C396" s="41" t="s">
        <v>33</v>
      </c>
      <c r="D396" s="309"/>
      <c r="E396" s="310"/>
      <c r="F396" s="310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4" t="s">
        <v>379</v>
      </c>
      <c r="B435" s="314"/>
      <c r="C435" s="314"/>
      <c r="D435" s="314"/>
      <c r="E435" s="314"/>
      <c r="F435" s="31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8" t="s">
        <v>30</v>
      </c>
      <c r="B448" s="309" t="s">
        <v>31</v>
      </c>
      <c r="C448" s="309"/>
      <c r="D448" s="309" t="s">
        <v>46</v>
      </c>
      <c r="E448" s="310" t="s">
        <v>310</v>
      </c>
      <c r="F448" s="310" t="s">
        <v>360</v>
      </c>
      <c r="G448" s="127"/>
    </row>
    <row r="449" spans="1:6" x14ac:dyDescent="0.3">
      <c r="A449" s="308"/>
      <c r="B449" s="41" t="s">
        <v>34</v>
      </c>
      <c r="C449" s="41" t="s">
        <v>33</v>
      </c>
      <c r="D449" s="309"/>
      <c r="E449" s="310"/>
      <c r="F449" s="310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1" t="s">
        <v>379</v>
      </c>
      <c r="B471" s="312"/>
      <c r="C471" s="312"/>
      <c r="D471" s="312"/>
      <c r="E471" s="312"/>
      <c r="F471" s="312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3" t="s">
        <v>367</v>
      </c>
      <c r="B483" s="313"/>
      <c r="C483" s="313"/>
      <c r="D483" s="313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8" t="s">
        <v>30</v>
      </c>
      <c r="B485" s="309" t="s">
        <v>31</v>
      </c>
      <c r="C485" s="309"/>
      <c r="D485" s="309" t="s">
        <v>46</v>
      </c>
      <c r="E485" s="310" t="s">
        <v>310</v>
      </c>
      <c r="F485" s="310" t="s">
        <v>360</v>
      </c>
      <c r="G485" s="127"/>
    </row>
    <row r="486" spans="1:7" x14ac:dyDescent="0.3">
      <c r="A486" s="308"/>
      <c r="B486" s="41" t="s">
        <v>34</v>
      </c>
      <c r="C486" s="41" t="s">
        <v>33</v>
      </c>
      <c r="D486" s="309"/>
      <c r="E486" s="310"/>
      <c r="F486" s="310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8" t="s">
        <v>30</v>
      </c>
      <c r="B507" s="309" t="s">
        <v>31</v>
      </c>
      <c r="C507" s="309"/>
      <c r="D507" s="309" t="s">
        <v>46</v>
      </c>
      <c r="E507" s="310" t="s">
        <v>310</v>
      </c>
      <c r="F507" s="310" t="s">
        <v>360</v>
      </c>
      <c r="G507" s="127"/>
    </row>
    <row r="508" spans="1:7" x14ac:dyDescent="0.3">
      <c r="A508" s="308"/>
      <c r="B508" s="41" t="s">
        <v>34</v>
      </c>
      <c r="C508" s="41" t="s">
        <v>33</v>
      </c>
      <c r="D508" s="351"/>
      <c r="E508" s="310"/>
      <c r="F508" s="310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8" t="s">
        <v>30</v>
      </c>
      <c r="B518" s="309" t="s">
        <v>31</v>
      </c>
      <c r="C518" s="309"/>
      <c r="D518" s="309" t="s">
        <v>46</v>
      </c>
      <c r="E518" s="310" t="s">
        <v>310</v>
      </c>
      <c r="F518" s="310" t="s">
        <v>360</v>
      </c>
      <c r="G518" s="127"/>
    </row>
    <row r="519" spans="1:7" x14ac:dyDescent="0.3">
      <c r="A519" s="308"/>
      <c r="B519" s="41" t="s">
        <v>34</v>
      </c>
      <c r="C519" s="41" t="s">
        <v>33</v>
      </c>
      <c r="D519" s="351"/>
      <c r="E519" s="310"/>
      <c r="F519" s="310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8" t="s">
        <v>30</v>
      </c>
      <c r="B538" s="309" t="s">
        <v>31</v>
      </c>
      <c r="C538" s="309"/>
      <c r="D538" s="309" t="s">
        <v>46</v>
      </c>
      <c r="E538" s="310" t="s">
        <v>310</v>
      </c>
      <c r="F538" s="310" t="s">
        <v>360</v>
      </c>
      <c r="G538" s="127"/>
    </row>
    <row r="539" spans="1:7" x14ac:dyDescent="0.3">
      <c r="A539" s="308"/>
      <c r="B539" s="41" t="s">
        <v>34</v>
      </c>
      <c r="C539" s="41" t="s">
        <v>33</v>
      </c>
      <c r="D539" s="351"/>
      <c r="E539" s="310"/>
      <c r="F539" s="310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55" zoomScale="60" zoomScaleNormal="90" workbookViewId="0">
      <selection activeCell="B8" sqref="B8:F11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7"/>
      <c r="E1" s="327"/>
      <c r="F1" s="327"/>
      <c r="G1" s="327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25"/>
    </row>
    <row r="7" spans="1:7" s="12" customFormat="1" ht="21.75" customHeight="1" x14ac:dyDescent="0.45">
      <c r="A7" s="329" t="str">
        <f>'A2 Exploitation'!A8:F8</f>
        <v>HM Gabes</v>
      </c>
      <c r="B7" s="329"/>
      <c r="C7" s="329"/>
      <c r="D7" s="329"/>
      <c r="E7" s="329"/>
      <c r="F7" s="329"/>
      <c r="G7" s="125"/>
    </row>
    <row r="8" spans="1:7" s="12" customFormat="1" ht="24" x14ac:dyDescent="0.45">
      <c r="A8" s="14" t="s">
        <v>42</v>
      </c>
      <c r="B8" s="349">
        <f>'A2 Exploitation'!B9:F9</f>
        <v>0</v>
      </c>
      <c r="C8" s="349"/>
      <c r="D8" s="349"/>
      <c r="E8" s="349"/>
      <c r="F8" s="349"/>
      <c r="G8" s="125"/>
    </row>
    <row r="9" spans="1:7" s="12" customFormat="1" ht="24" x14ac:dyDescent="0.45">
      <c r="A9" s="15" t="s">
        <v>44</v>
      </c>
      <c r="B9" s="350">
        <f>'A2 Exploitation'!B10:F10</f>
        <v>0</v>
      </c>
      <c r="C9" s="350"/>
      <c r="D9" s="350"/>
      <c r="E9" s="350"/>
      <c r="F9" s="350"/>
      <c r="G9" s="125"/>
    </row>
    <row r="10" spans="1:7" s="12" customFormat="1" ht="24" x14ac:dyDescent="0.45">
      <c r="A10" s="14" t="s">
        <v>43</v>
      </c>
      <c r="B10" s="347">
        <f>'A2 Exploitation'!B11:F11</f>
        <v>0</v>
      </c>
      <c r="C10" s="347"/>
      <c r="D10" s="347"/>
      <c r="E10" s="347"/>
      <c r="F10" s="347"/>
      <c r="G10" s="125"/>
    </row>
    <row r="11" spans="1:7" s="12" customFormat="1" ht="24" x14ac:dyDescent="0.45">
      <c r="A11" s="14" t="s">
        <v>294</v>
      </c>
      <c r="B11" s="346">
        <f>D199</f>
        <v>0</v>
      </c>
      <c r="C11" s="346"/>
      <c r="D11" s="346"/>
      <c r="E11" s="346"/>
      <c r="F11" s="346"/>
      <c r="G11" s="125"/>
    </row>
    <row r="12" spans="1:7" s="12" customFormat="1" ht="22.5" x14ac:dyDescent="0.45">
      <c r="A12" s="11"/>
      <c r="D12" s="325"/>
      <c r="E12" s="325"/>
      <c r="F12" s="325"/>
      <c r="G12" s="325"/>
    </row>
    <row r="13" spans="1:7" s="12" customFormat="1" ht="11.25" customHeight="1" x14ac:dyDescent="0.3">
      <c r="A13" s="308" t="s">
        <v>30</v>
      </c>
      <c r="B13" s="309" t="s">
        <v>31</v>
      </c>
      <c r="C13" s="309"/>
      <c r="D13" s="309" t="s">
        <v>46</v>
      </c>
      <c r="E13" s="309" t="s">
        <v>190</v>
      </c>
      <c r="F13" s="309" t="s">
        <v>191</v>
      </c>
      <c r="G13" s="112"/>
    </row>
    <row r="14" spans="1:7" s="12" customFormat="1" ht="12.75" customHeight="1" x14ac:dyDescent="0.3">
      <c r="A14" s="308"/>
      <c r="B14" s="34" t="s">
        <v>34</v>
      </c>
      <c r="C14" s="34" t="s">
        <v>33</v>
      </c>
      <c r="D14" s="309"/>
      <c r="E14" s="309"/>
      <c r="F14" s="30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3" t="s">
        <v>36</v>
      </c>
      <c r="B22" s="339"/>
      <c r="C22" s="340"/>
      <c r="D22" s="250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2" t="s">
        <v>4</v>
      </c>
      <c r="B25" s="333"/>
      <c r="C25" s="333"/>
      <c r="D25" s="333"/>
      <c r="E25" s="333"/>
      <c r="F25" s="33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48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2" t="s">
        <v>219</v>
      </c>
      <c r="B36" s="333"/>
      <c r="C36" s="333"/>
      <c r="D36" s="333"/>
      <c r="E36" s="333"/>
      <c r="F36" s="33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48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48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2" t="s">
        <v>8</v>
      </c>
      <c r="B55" s="333"/>
      <c r="C55" s="333"/>
      <c r="D55" s="333"/>
      <c r="E55" s="333"/>
      <c r="F55" s="33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48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2" t="s">
        <v>130</v>
      </c>
      <c r="B66" s="333"/>
      <c r="C66" s="333"/>
      <c r="D66" s="333"/>
      <c r="E66" s="333"/>
      <c r="F66" s="33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48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2" t="s">
        <v>211</v>
      </c>
      <c r="B87" s="333"/>
      <c r="C87" s="333"/>
      <c r="D87" s="333"/>
      <c r="E87" s="333"/>
      <c r="F87" s="33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48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2" t="s">
        <v>212</v>
      </c>
      <c r="B106" s="333"/>
      <c r="C106" s="333"/>
      <c r="D106" s="333"/>
      <c r="E106" s="333"/>
      <c r="F106" s="33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2" t="s">
        <v>185</v>
      </c>
      <c r="B121" s="333"/>
      <c r="C121" s="333"/>
      <c r="D121" s="333"/>
      <c r="E121" s="333"/>
      <c r="F121" s="33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48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2" t="s">
        <v>71</v>
      </c>
      <c r="B136" s="333"/>
      <c r="C136" s="333"/>
      <c r="D136" s="333"/>
      <c r="E136" s="333"/>
      <c r="F136" s="33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48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2" t="s">
        <v>217</v>
      </c>
      <c r="B152" s="333"/>
      <c r="C152" s="333"/>
      <c r="D152" s="333"/>
      <c r="E152" s="333"/>
      <c r="F152" s="33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39"/>
      <c r="C161" s="340"/>
      <c r="D161" s="250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2" t="s">
        <v>77</v>
      </c>
      <c r="B164" s="333"/>
      <c r="C164" s="333"/>
      <c r="D164" s="333"/>
      <c r="E164" s="333"/>
      <c r="F164" s="33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48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7" t="s">
        <v>17</v>
      </c>
      <c r="B172" s="338"/>
      <c r="C172" s="338"/>
      <c r="D172" s="338"/>
      <c r="E172" s="338"/>
      <c r="F172" s="338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48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2" t="s">
        <v>78</v>
      </c>
      <c r="B180" s="333"/>
      <c r="C180" s="333"/>
      <c r="D180" s="333"/>
      <c r="E180" s="333"/>
      <c r="F180" s="33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48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2" t="s">
        <v>216</v>
      </c>
      <c r="B189" s="333"/>
      <c r="C189" s="333"/>
      <c r="D189" s="333"/>
      <c r="E189" s="333"/>
      <c r="F189" s="33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COUNTIF('A1 Technique'!F17:F193,"ok")</f>
        <v>0</v>
      </c>
      <c r="F197" s="288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7"/>
      <c r="E1" s="327"/>
      <c r="F1" s="327"/>
      <c r="G1" s="327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8" t="s">
        <v>179</v>
      </c>
      <c r="B7" s="328"/>
      <c r="C7" s="328"/>
      <c r="D7" s="328"/>
      <c r="E7" s="328"/>
      <c r="F7" s="328"/>
      <c r="G7" s="125"/>
    </row>
    <row r="8" spans="1:7" ht="29.25" x14ac:dyDescent="0.45">
      <c r="A8" s="329" t="str">
        <f>'Page de garde'!D18</f>
        <v>HM Gabes</v>
      </c>
      <c r="B8" s="329"/>
      <c r="C8" s="329"/>
      <c r="D8" s="329"/>
      <c r="E8" s="329"/>
      <c r="F8" s="329"/>
      <c r="G8" s="125"/>
    </row>
    <row r="9" spans="1:7" ht="24" x14ac:dyDescent="0.45">
      <c r="A9" s="14" t="s">
        <v>42</v>
      </c>
      <c r="B9" s="330"/>
      <c r="C9" s="330"/>
      <c r="D9" s="330"/>
      <c r="E9" s="330"/>
      <c r="F9" s="330"/>
      <c r="G9" s="125"/>
    </row>
    <row r="10" spans="1:7" ht="24" x14ac:dyDescent="0.45">
      <c r="A10" s="15" t="s">
        <v>44</v>
      </c>
      <c r="B10" s="331"/>
      <c r="C10" s="331"/>
      <c r="D10" s="331"/>
      <c r="E10" s="331"/>
      <c r="F10" s="331"/>
      <c r="G10" s="125"/>
    </row>
    <row r="11" spans="1:7" ht="24" x14ac:dyDescent="0.45">
      <c r="A11" s="14" t="s">
        <v>43</v>
      </c>
      <c r="B11" s="326"/>
      <c r="C11" s="326"/>
      <c r="D11" s="326"/>
      <c r="E11" s="326"/>
      <c r="F11" s="326"/>
      <c r="G11" s="125"/>
    </row>
    <row r="12" spans="1:7" ht="24" x14ac:dyDescent="0.45">
      <c r="A12" s="14" t="s">
        <v>239</v>
      </c>
      <c r="B12" s="324">
        <f>D549</f>
        <v>0</v>
      </c>
      <c r="C12" s="324"/>
      <c r="D12" s="324"/>
      <c r="E12" s="324"/>
      <c r="F12" s="324"/>
      <c r="G12" s="125"/>
    </row>
    <row r="13" spans="1:7" ht="22.5" x14ac:dyDescent="0.45">
      <c r="D13" s="325"/>
      <c r="E13" s="325"/>
      <c r="F13" s="325"/>
      <c r="G13" s="325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8" t="s">
        <v>30</v>
      </c>
      <c r="B17" s="309" t="s">
        <v>31</v>
      </c>
      <c r="C17" s="309"/>
      <c r="D17" s="309" t="s">
        <v>46</v>
      </c>
      <c r="E17" s="310" t="s">
        <v>310</v>
      </c>
      <c r="F17" s="310" t="s">
        <v>358</v>
      </c>
    </row>
    <row r="18" spans="1:8" ht="16.5" customHeight="1" x14ac:dyDescent="0.3">
      <c r="A18" s="308"/>
      <c r="B18" s="41" t="s">
        <v>34</v>
      </c>
      <c r="C18" s="41" t="s">
        <v>33</v>
      </c>
      <c r="D18" s="309"/>
      <c r="E18" s="310"/>
      <c r="F18" s="310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8" t="s">
        <v>30</v>
      </c>
      <c r="B50" s="309" t="s">
        <v>31</v>
      </c>
      <c r="C50" s="309"/>
      <c r="D50" s="309" t="s">
        <v>46</v>
      </c>
      <c r="E50" s="310" t="s">
        <v>310</v>
      </c>
      <c r="F50" s="310" t="s">
        <v>360</v>
      </c>
      <c r="G50" s="127"/>
    </row>
    <row r="51" spans="1:7" x14ac:dyDescent="0.3">
      <c r="A51" s="308"/>
      <c r="B51" s="41" t="s">
        <v>34</v>
      </c>
      <c r="C51" s="41" t="s">
        <v>33</v>
      </c>
      <c r="D51" s="309"/>
      <c r="E51" s="310"/>
      <c r="F51" s="310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8" t="s">
        <v>30</v>
      </c>
      <c r="B107" s="309" t="s">
        <v>31</v>
      </c>
      <c r="C107" s="309"/>
      <c r="D107" s="309" t="s">
        <v>46</v>
      </c>
      <c r="E107" s="310" t="s">
        <v>310</v>
      </c>
      <c r="F107" s="310" t="s">
        <v>360</v>
      </c>
    </row>
    <row r="108" spans="1:7" x14ac:dyDescent="0.3">
      <c r="A108" s="308"/>
      <c r="B108" s="41" t="s">
        <v>34</v>
      </c>
      <c r="C108" s="41" t="s">
        <v>33</v>
      </c>
      <c r="D108" s="309"/>
      <c r="E108" s="310"/>
      <c r="F108" s="310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8" t="s">
        <v>30</v>
      </c>
      <c r="B162" s="309" t="s">
        <v>31</v>
      </c>
      <c r="C162" s="309"/>
      <c r="D162" s="309" t="s">
        <v>46</v>
      </c>
      <c r="E162" s="310" t="s">
        <v>310</v>
      </c>
      <c r="F162" s="310" t="s">
        <v>360</v>
      </c>
      <c r="G162" s="127"/>
    </row>
    <row r="163" spans="1:7" x14ac:dyDescent="0.3">
      <c r="A163" s="308"/>
      <c r="B163" s="41" t="s">
        <v>34</v>
      </c>
      <c r="C163" s="41" t="s">
        <v>33</v>
      </c>
      <c r="D163" s="309"/>
      <c r="E163" s="310"/>
      <c r="F163" s="310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4" t="s">
        <v>379</v>
      </c>
      <c r="B195" s="314"/>
      <c r="C195" s="314"/>
      <c r="D195" s="314"/>
      <c r="E195" s="314"/>
      <c r="F195" s="31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8" t="s">
        <v>30</v>
      </c>
      <c r="B209" s="309" t="s">
        <v>31</v>
      </c>
      <c r="C209" s="309"/>
      <c r="D209" s="309" t="s">
        <v>46</v>
      </c>
      <c r="E209" s="310" t="s">
        <v>310</v>
      </c>
      <c r="F209" s="310" t="s">
        <v>360</v>
      </c>
      <c r="G209" s="127"/>
    </row>
    <row r="210" spans="1:7" x14ac:dyDescent="0.3">
      <c r="A210" s="308"/>
      <c r="B210" s="41" t="s">
        <v>34</v>
      </c>
      <c r="C210" s="41" t="s">
        <v>33</v>
      </c>
      <c r="D210" s="309"/>
      <c r="E210" s="310"/>
      <c r="F210" s="310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4" t="s">
        <v>379</v>
      </c>
      <c r="B256" s="314"/>
      <c r="C256" s="314"/>
      <c r="D256" s="314"/>
      <c r="E256" s="314"/>
      <c r="F256" s="31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8" t="s">
        <v>30</v>
      </c>
      <c r="B270" s="309" t="s">
        <v>31</v>
      </c>
      <c r="C270" s="309"/>
      <c r="D270" s="309" t="s">
        <v>46</v>
      </c>
      <c r="E270" s="310" t="s">
        <v>310</v>
      </c>
      <c r="F270" s="310" t="s">
        <v>360</v>
      </c>
      <c r="G270" s="214"/>
    </row>
    <row r="271" spans="1:7" s="16" customFormat="1" x14ac:dyDescent="0.3">
      <c r="A271" s="308"/>
      <c r="B271" s="41" t="s">
        <v>34</v>
      </c>
      <c r="C271" s="41" t="s">
        <v>33</v>
      </c>
      <c r="D271" s="309"/>
      <c r="E271" s="310"/>
      <c r="F271" s="310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5" t="s">
        <v>396</v>
      </c>
      <c r="B308" s="316"/>
      <c r="C308" s="316"/>
      <c r="D308" s="316"/>
      <c r="E308" s="316"/>
      <c r="F308" s="31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8" t="s">
        <v>30</v>
      </c>
      <c r="B322" s="309" t="s">
        <v>31</v>
      </c>
      <c r="C322" s="309"/>
      <c r="D322" s="309" t="s">
        <v>46</v>
      </c>
      <c r="E322" s="310" t="s">
        <v>310</v>
      </c>
      <c r="F322" s="310" t="s">
        <v>360</v>
      </c>
      <c r="G322" s="127"/>
    </row>
    <row r="323" spans="1:7" x14ac:dyDescent="0.3">
      <c r="A323" s="308"/>
      <c r="B323" s="41" t="s">
        <v>34</v>
      </c>
      <c r="C323" s="41" t="s">
        <v>33</v>
      </c>
      <c r="D323" s="309"/>
      <c r="E323" s="310"/>
      <c r="F323" s="310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5" t="s">
        <v>379</v>
      </c>
      <c r="B349" s="316"/>
      <c r="C349" s="316"/>
      <c r="D349" s="316"/>
      <c r="E349" s="316"/>
      <c r="F349" s="31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8" t="s">
        <v>30</v>
      </c>
      <c r="B362" s="309" t="s">
        <v>31</v>
      </c>
      <c r="C362" s="309"/>
      <c r="D362" s="309" t="s">
        <v>46</v>
      </c>
      <c r="E362" s="310" t="s">
        <v>310</v>
      </c>
      <c r="F362" s="310" t="s">
        <v>360</v>
      </c>
      <c r="G362" s="127"/>
    </row>
    <row r="363" spans="1:7" x14ac:dyDescent="0.3">
      <c r="A363" s="308"/>
      <c r="B363" s="41" t="s">
        <v>34</v>
      </c>
      <c r="C363" s="41" t="s">
        <v>33</v>
      </c>
      <c r="D363" s="309"/>
      <c r="E363" s="310"/>
      <c r="F363" s="310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4" t="s">
        <v>379</v>
      </c>
      <c r="B383" s="314"/>
      <c r="C383" s="314"/>
      <c r="D383" s="314"/>
      <c r="E383" s="314"/>
      <c r="F383" s="31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8" t="s">
        <v>30</v>
      </c>
      <c r="B395" s="309" t="s">
        <v>31</v>
      </c>
      <c r="C395" s="309"/>
      <c r="D395" s="309" t="s">
        <v>46</v>
      </c>
      <c r="E395" s="310" t="s">
        <v>310</v>
      </c>
      <c r="F395" s="310" t="s">
        <v>360</v>
      </c>
      <c r="G395" s="127"/>
    </row>
    <row r="396" spans="1:7" x14ac:dyDescent="0.3">
      <c r="A396" s="308"/>
      <c r="B396" s="41" t="s">
        <v>34</v>
      </c>
      <c r="C396" s="41" t="s">
        <v>33</v>
      </c>
      <c r="D396" s="309"/>
      <c r="E396" s="310"/>
      <c r="F396" s="310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4" t="s">
        <v>379</v>
      </c>
      <c r="B435" s="314"/>
      <c r="C435" s="314"/>
      <c r="D435" s="314"/>
      <c r="E435" s="314"/>
      <c r="F435" s="31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8" t="s">
        <v>30</v>
      </c>
      <c r="B448" s="309" t="s">
        <v>31</v>
      </c>
      <c r="C448" s="309"/>
      <c r="D448" s="309" t="s">
        <v>46</v>
      </c>
      <c r="E448" s="310" t="s">
        <v>310</v>
      </c>
      <c r="F448" s="310" t="s">
        <v>360</v>
      </c>
      <c r="G448" s="127"/>
    </row>
    <row r="449" spans="1:6" x14ac:dyDescent="0.3">
      <c r="A449" s="308"/>
      <c r="B449" s="41" t="s">
        <v>34</v>
      </c>
      <c r="C449" s="41" t="s">
        <v>33</v>
      </c>
      <c r="D449" s="309"/>
      <c r="E449" s="310"/>
      <c r="F449" s="310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1" t="s">
        <v>379</v>
      </c>
      <c r="B471" s="312"/>
      <c r="C471" s="312"/>
      <c r="D471" s="312"/>
      <c r="E471" s="312"/>
      <c r="F471" s="312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3" t="s">
        <v>367</v>
      </c>
      <c r="B483" s="313"/>
      <c r="C483" s="313"/>
      <c r="D483" s="313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8" t="s">
        <v>30</v>
      </c>
      <c r="B485" s="309" t="s">
        <v>31</v>
      </c>
      <c r="C485" s="309"/>
      <c r="D485" s="309" t="s">
        <v>46</v>
      </c>
      <c r="E485" s="310" t="s">
        <v>310</v>
      </c>
      <c r="F485" s="310" t="s">
        <v>360</v>
      </c>
      <c r="G485" s="127"/>
    </row>
    <row r="486" spans="1:7" x14ac:dyDescent="0.3">
      <c r="A486" s="308"/>
      <c r="B486" s="41" t="s">
        <v>34</v>
      </c>
      <c r="C486" s="41" t="s">
        <v>33</v>
      </c>
      <c r="D486" s="309"/>
      <c r="E486" s="310"/>
      <c r="F486" s="310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8" t="s">
        <v>30</v>
      </c>
      <c r="B507" s="309" t="s">
        <v>31</v>
      </c>
      <c r="C507" s="309"/>
      <c r="D507" s="309" t="s">
        <v>46</v>
      </c>
      <c r="E507" s="310" t="s">
        <v>310</v>
      </c>
      <c r="F507" s="310" t="s">
        <v>360</v>
      </c>
      <c r="G507" s="127"/>
    </row>
    <row r="508" spans="1:7" x14ac:dyDescent="0.3">
      <c r="A508" s="308"/>
      <c r="B508" s="41" t="s">
        <v>34</v>
      </c>
      <c r="C508" s="41" t="s">
        <v>33</v>
      </c>
      <c r="D508" s="309"/>
      <c r="E508" s="310"/>
      <c r="F508" s="310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8" t="s">
        <v>30</v>
      </c>
      <c r="B518" s="309" t="s">
        <v>31</v>
      </c>
      <c r="C518" s="309"/>
      <c r="D518" s="309" t="s">
        <v>46</v>
      </c>
      <c r="E518" s="310" t="s">
        <v>310</v>
      </c>
      <c r="F518" s="310" t="s">
        <v>360</v>
      </c>
      <c r="G518" s="127"/>
    </row>
    <row r="519" spans="1:7" x14ac:dyDescent="0.3">
      <c r="A519" s="308"/>
      <c r="B519" s="41" t="s">
        <v>34</v>
      </c>
      <c r="C519" s="41" t="s">
        <v>33</v>
      </c>
      <c r="D519" s="309"/>
      <c r="E519" s="310"/>
      <c r="F519" s="310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8" t="s">
        <v>30</v>
      </c>
      <c r="B538" s="309" t="s">
        <v>31</v>
      </c>
      <c r="C538" s="309"/>
      <c r="D538" s="309" t="s">
        <v>46</v>
      </c>
      <c r="E538" s="310" t="s">
        <v>310</v>
      </c>
      <c r="F538" s="310" t="s">
        <v>360</v>
      </c>
      <c r="G538" s="127"/>
    </row>
    <row r="539" spans="1:7" x14ac:dyDescent="0.3">
      <c r="A539" s="308"/>
      <c r="B539" s="41" t="s">
        <v>34</v>
      </c>
      <c r="C539" s="41" t="s">
        <v>33</v>
      </c>
      <c r="D539" s="309"/>
      <c r="E539" s="310"/>
      <c r="F539" s="310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A8" sqref="A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7"/>
      <c r="E1" s="327"/>
      <c r="F1" s="327"/>
      <c r="G1" s="327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25"/>
    </row>
    <row r="7" spans="1:7" s="12" customFormat="1" ht="21.75" customHeight="1" x14ac:dyDescent="0.45">
      <c r="A7" s="329" t="str">
        <f>'A3 Exploitation'!A8:F8</f>
        <v>HM Gabes</v>
      </c>
      <c r="B7" s="329"/>
      <c r="C7" s="329"/>
      <c r="D7" s="329"/>
      <c r="E7" s="329"/>
      <c r="F7" s="329"/>
      <c r="G7" s="125"/>
    </row>
    <row r="8" spans="1:7" s="12" customFormat="1" ht="24" x14ac:dyDescent="0.45">
      <c r="A8" s="14" t="s">
        <v>42</v>
      </c>
      <c r="B8" s="349">
        <f>'A3 Exploitation'!B9:F9</f>
        <v>0</v>
      </c>
      <c r="C8" s="349"/>
      <c r="D8" s="349"/>
      <c r="E8" s="349"/>
      <c r="F8" s="349"/>
      <c r="G8" s="125"/>
    </row>
    <row r="9" spans="1:7" s="12" customFormat="1" ht="24" x14ac:dyDescent="0.45">
      <c r="A9" s="15" t="s">
        <v>44</v>
      </c>
      <c r="B9" s="350">
        <f>'A3 Exploitation'!B10:F10</f>
        <v>0</v>
      </c>
      <c r="C9" s="350"/>
      <c r="D9" s="350"/>
      <c r="E9" s="350"/>
      <c r="F9" s="350"/>
      <c r="G9" s="125"/>
    </row>
    <row r="10" spans="1:7" s="12" customFormat="1" ht="24" x14ac:dyDescent="0.45">
      <c r="A10" s="14" t="s">
        <v>43</v>
      </c>
      <c r="B10" s="347">
        <f>'A3 Exploitation'!B11:F11</f>
        <v>0</v>
      </c>
      <c r="C10" s="347"/>
      <c r="D10" s="347"/>
      <c r="E10" s="347"/>
      <c r="F10" s="347"/>
      <c r="G10" s="125"/>
    </row>
    <row r="11" spans="1:7" s="12" customFormat="1" ht="24" x14ac:dyDescent="0.45">
      <c r="A11" s="14" t="s">
        <v>294</v>
      </c>
      <c r="B11" s="346">
        <f>D199</f>
        <v>0</v>
      </c>
      <c r="C11" s="346"/>
      <c r="D11" s="346"/>
      <c r="E11" s="346"/>
      <c r="F11" s="346"/>
      <c r="G11" s="125"/>
    </row>
    <row r="12" spans="1:7" s="12" customFormat="1" ht="22.5" x14ac:dyDescent="0.45">
      <c r="A12" s="11"/>
      <c r="D12" s="325"/>
      <c r="E12" s="325"/>
      <c r="F12" s="325"/>
      <c r="G12" s="325"/>
    </row>
    <row r="13" spans="1:7" s="12" customFormat="1" ht="11.25" customHeight="1" x14ac:dyDescent="0.3">
      <c r="A13" s="308" t="s">
        <v>30</v>
      </c>
      <c r="B13" s="309" t="s">
        <v>31</v>
      </c>
      <c r="C13" s="309"/>
      <c r="D13" s="309" t="s">
        <v>46</v>
      </c>
      <c r="E13" s="309" t="s">
        <v>190</v>
      </c>
      <c r="F13" s="309" t="s">
        <v>191</v>
      </c>
      <c r="G13" s="112"/>
    </row>
    <row r="14" spans="1:7" s="12" customFormat="1" ht="12.75" customHeight="1" x14ac:dyDescent="0.3">
      <c r="A14" s="308"/>
      <c r="B14" s="34" t="s">
        <v>34</v>
      </c>
      <c r="C14" s="34" t="s">
        <v>33</v>
      </c>
      <c r="D14" s="309"/>
      <c r="E14" s="309"/>
      <c r="F14" s="30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3" t="s">
        <v>36</v>
      </c>
      <c r="B22" s="339"/>
      <c r="C22" s="340"/>
      <c r="D22" s="92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2" t="s">
        <v>4</v>
      </c>
      <c r="B25" s="333"/>
      <c r="C25" s="333"/>
      <c r="D25" s="333"/>
      <c r="E25" s="333"/>
      <c r="F25" s="33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91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2" t="s">
        <v>219</v>
      </c>
      <c r="B36" s="333"/>
      <c r="C36" s="333"/>
      <c r="D36" s="333"/>
      <c r="E36" s="333"/>
      <c r="F36" s="33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91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91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2" t="s">
        <v>8</v>
      </c>
      <c r="B55" s="333"/>
      <c r="C55" s="333"/>
      <c r="D55" s="333"/>
      <c r="E55" s="333"/>
      <c r="F55" s="33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91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2" t="s">
        <v>130</v>
      </c>
      <c r="B66" s="333"/>
      <c r="C66" s="333"/>
      <c r="D66" s="333"/>
      <c r="E66" s="333"/>
      <c r="F66" s="33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91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2" t="s">
        <v>211</v>
      </c>
      <c r="B87" s="333"/>
      <c r="C87" s="333"/>
      <c r="D87" s="333"/>
      <c r="E87" s="333"/>
      <c r="F87" s="33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91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2" t="s">
        <v>212</v>
      </c>
      <c r="B106" s="333"/>
      <c r="C106" s="333"/>
      <c r="D106" s="333"/>
      <c r="E106" s="333"/>
      <c r="F106" s="33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2" t="s">
        <v>185</v>
      </c>
      <c r="B121" s="333"/>
      <c r="C121" s="333"/>
      <c r="D121" s="333"/>
      <c r="E121" s="333"/>
      <c r="F121" s="33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91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2" t="s">
        <v>71</v>
      </c>
      <c r="B136" s="333"/>
      <c r="C136" s="333"/>
      <c r="D136" s="333"/>
      <c r="E136" s="333"/>
      <c r="F136" s="33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91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2" t="s">
        <v>217</v>
      </c>
      <c r="B152" s="333"/>
      <c r="C152" s="333"/>
      <c r="D152" s="333"/>
      <c r="E152" s="333"/>
      <c r="F152" s="33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39"/>
      <c r="C161" s="340"/>
      <c r="D161" s="92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2" t="s">
        <v>77</v>
      </c>
      <c r="B164" s="333"/>
      <c r="C164" s="333"/>
      <c r="D164" s="333"/>
      <c r="E164" s="333"/>
      <c r="F164" s="33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91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7" t="s">
        <v>17</v>
      </c>
      <c r="B172" s="338"/>
      <c r="C172" s="338"/>
      <c r="D172" s="338"/>
      <c r="E172" s="338"/>
      <c r="F172" s="338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91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2" t="s">
        <v>78</v>
      </c>
      <c r="B180" s="333"/>
      <c r="C180" s="333"/>
      <c r="D180" s="333"/>
      <c r="E180" s="333"/>
      <c r="F180" s="33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91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2" t="s">
        <v>216</v>
      </c>
      <c r="B189" s="333"/>
      <c r="C189" s="333"/>
      <c r="D189" s="333"/>
      <c r="E189" s="333"/>
      <c r="F189" s="33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COUNTIF('A2 Technique'!F17:F193,"ok")</f>
        <v>0</v>
      </c>
      <c r="F197" s="288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7"/>
      <c r="E1" s="327"/>
      <c r="F1" s="327"/>
      <c r="G1" s="327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28" t="s">
        <v>179</v>
      </c>
      <c r="B7" s="328"/>
      <c r="C7" s="328"/>
      <c r="D7" s="328"/>
      <c r="E7" s="328"/>
      <c r="F7" s="328"/>
      <c r="G7" s="125"/>
    </row>
    <row r="8" spans="1:7" ht="29.25" x14ac:dyDescent="0.45">
      <c r="A8" s="329" t="str">
        <f>'Page de garde'!D18</f>
        <v>HM Gabes</v>
      </c>
      <c r="B8" s="329"/>
      <c r="C8" s="329"/>
      <c r="D8" s="329"/>
      <c r="E8" s="329"/>
      <c r="F8" s="329"/>
      <c r="G8" s="125"/>
    </row>
    <row r="9" spans="1:7" ht="24" x14ac:dyDescent="0.45">
      <c r="A9" s="14" t="s">
        <v>42</v>
      </c>
      <c r="B9" s="330"/>
      <c r="C9" s="330"/>
      <c r="D9" s="330"/>
      <c r="E9" s="330"/>
      <c r="F9" s="330"/>
      <c r="G9" s="125"/>
    </row>
    <row r="10" spans="1:7" ht="24" x14ac:dyDescent="0.45">
      <c r="A10" s="15" t="s">
        <v>44</v>
      </c>
      <c r="B10" s="331"/>
      <c r="C10" s="331"/>
      <c r="D10" s="331"/>
      <c r="E10" s="331"/>
      <c r="F10" s="331"/>
      <c r="G10" s="125"/>
    </row>
    <row r="11" spans="1:7" ht="24" x14ac:dyDescent="0.45">
      <c r="A11" s="14" t="s">
        <v>43</v>
      </c>
      <c r="B11" s="326"/>
      <c r="C11" s="326"/>
      <c r="D11" s="326"/>
      <c r="E11" s="326"/>
      <c r="F11" s="326"/>
      <c r="G11" s="125"/>
    </row>
    <row r="12" spans="1:7" ht="24" x14ac:dyDescent="0.45">
      <c r="A12" s="14" t="s">
        <v>239</v>
      </c>
      <c r="B12" s="324">
        <f>D549</f>
        <v>0</v>
      </c>
      <c r="C12" s="324"/>
      <c r="D12" s="324"/>
      <c r="E12" s="324"/>
      <c r="F12" s="324"/>
      <c r="G12" s="125"/>
    </row>
    <row r="13" spans="1:7" ht="22.5" x14ac:dyDescent="0.45">
      <c r="D13" s="325"/>
      <c r="E13" s="325"/>
      <c r="F13" s="325"/>
      <c r="G13" s="325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8" t="s">
        <v>30</v>
      </c>
      <c r="B17" s="309" t="s">
        <v>31</v>
      </c>
      <c r="C17" s="309"/>
      <c r="D17" s="309" t="s">
        <v>46</v>
      </c>
      <c r="E17" s="310" t="s">
        <v>310</v>
      </c>
      <c r="F17" s="310" t="s">
        <v>358</v>
      </c>
    </row>
    <row r="18" spans="1:8" ht="16.5" customHeight="1" x14ac:dyDescent="0.3">
      <c r="A18" s="308"/>
      <c r="B18" s="41" t="s">
        <v>34</v>
      </c>
      <c r="C18" s="41" t="s">
        <v>33</v>
      </c>
      <c r="D18" s="309"/>
      <c r="E18" s="310"/>
      <c r="F18" s="310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8" t="s">
        <v>30</v>
      </c>
      <c r="B50" s="309" t="s">
        <v>31</v>
      </c>
      <c r="C50" s="309"/>
      <c r="D50" s="309" t="s">
        <v>46</v>
      </c>
      <c r="E50" s="310" t="s">
        <v>310</v>
      </c>
      <c r="F50" s="310" t="s">
        <v>360</v>
      </c>
      <c r="G50" s="127"/>
    </row>
    <row r="51" spans="1:7" ht="16.5" customHeight="1" x14ac:dyDescent="0.3">
      <c r="A51" s="308"/>
      <c r="B51" s="41" t="s">
        <v>34</v>
      </c>
      <c r="C51" s="41" t="s">
        <v>33</v>
      </c>
      <c r="D51" s="309"/>
      <c r="E51" s="310"/>
      <c r="F51" s="310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8" t="s">
        <v>30</v>
      </c>
      <c r="B107" s="309" t="s">
        <v>31</v>
      </c>
      <c r="C107" s="309"/>
      <c r="D107" s="309" t="s">
        <v>46</v>
      </c>
      <c r="E107" s="310" t="s">
        <v>310</v>
      </c>
      <c r="F107" s="310" t="s">
        <v>360</v>
      </c>
    </row>
    <row r="108" spans="1:7" ht="16.5" customHeight="1" x14ac:dyDescent="0.3">
      <c r="A108" s="308"/>
      <c r="B108" s="41" t="s">
        <v>34</v>
      </c>
      <c r="C108" s="41" t="s">
        <v>33</v>
      </c>
      <c r="D108" s="309"/>
      <c r="E108" s="310"/>
      <c r="F108" s="310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8" t="s">
        <v>30</v>
      </c>
      <c r="B162" s="309" t="s">
        <v>31</v>
      </c>
      <c r="C162" s="309"/>
      <c r="D162" s="309" t="s">
        <v>46</v>
      </c>
      <c r="E162" s="310" t="s">
        <v>310</v>
      </c>
      <c r="F162" s="310" t="s">
        <v>360</v>
      </c>
      <c r="G162" s="127"/>
    </row>
    <row r="163" spans="1:7" ht="16.5" customHeight="1" x14ac:dyDescent="0.3">
      <c r="A163" s="308"/>
      <c r="B163" s="41" t="s">
        <v>34</v>
      </c>
      <c r="C163" s="41" t="s">
        <v>33</v>
      </c>
      <c r="D163" s="309"/>
      <c r="E163" s="310"/>
      <c r="F163" s="310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4" t="s">
        <v>379</v>
      </c>
      <c r="B195" s="314"/>
      <c r="C195" s="314"/>
      <c r="D195" s="314"/>
      <c r="E195" s="314"/>
      <c r="F195" s="31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8" t="s">
        <v>30</v>
      </c>
      <c r="B209" s="309" t="s">
        <v>31</v>
      </c>
      <c r="C209" s="309"/>
      <c r="D209" s="309" t="s">
        <v>46</v>
      </c>
      <c r="E209" s="310" t="s">
        <v>310</v>
      </c>
      <c r="F209" s="310" t="s">
        <v>360</v>
      </c>
      <c r="G209" s="127"/>
    </row>
    <row r="210" spans="1:7" ht="16.5" customHeight="1" x14ac:dyDescent="0.3">
      <c r="A210" s="308"/>
      <c r="B210" s="41" t="s">
        <v>34</v>
      </c>
      <c r="C210" s="41" t="s">
        <v>33</v>
      </c>
      <c r="D210" s="309"/>
      <c r="E210" s="310"/>
      <c r="F210" s="310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4" t="s">
        <v>379</v>
      </c>
      <c r="B256" s="314"/>
      <c r="C256" s="314"/>
      <c r="D256" s="314"/>
      <c r="E256" s="314"/>
      <c r="F256" s="31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8" t="s">
        <v>30</v>
      </c>
      <c r="B270" s="309" t="s">
        <v>31</v>
      </c>
      <c r="C270" s="309"/>
      <c r="D270" s="309" t="s">
        <v>46</v>
      </c>
      <c r="E270" s="310" t="s">
        <v>310</v>
      </c>
      <c r="F270" s="310" t="s">
        <v>360</v>
      </c>
      <c r="G270" s="214"/>
    </row>
    <row r="271" spans="1:7" s="16" customFormat="1" ht="16.5" customHeight="1" x14ac:dyDescent="0.3">
      <c r="A271" s="308"/>
      <c r="B271" s="41" t="s">
        <v>34</v>
      </c>
      <c r="C271" s="41" t="s">
        <v>33</v>
      </c>
      <c r="D271" s="309"/>
      <c r="E271" s="310"/>
      <c r="F271" s="310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5" t="s">
        <v>396</v>
      </c>
      <c r="B308" s="316"/>
      <c r="C308" s="316"/>
      <c r="D308" s="316"/>
      <c r="E308" s="316"/>
      <c r="F308" s="31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8" t="s">
        <v>30</v>
      </c>
      <c r="B322" s="309" t="s">
        <v>31</v>
      </c>
      <c r="C322" s="309"/>
      <c r="D322" s="309" t="s">
        <v>46</v>
      </c>
      <c r="E322" s="310" t="s">
        <v>310</v>
      </c>
      <c r="F322" s="310" t="s">
        <v>360</v>
      </c>
      <c r="G322" s="127"/>
    </row>
    <row r="323" spans="1:7" ht="16.5" customHeight="1" x14ac:dyDescent="0.3">
      <c r="A323" s="308"/>
      <c r="B323" s="41" t="s">
        <v>34</v>
      </c>
      <c r="C323" s="41" t="s">
        <v>33</v>
      </c>
      <c r="D323" s="309"/>
      <c r="E323" s="310"/>
      <c r="F323" s="310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5" t="s">
        <v>379</v>
      </c>
      <c r="B349" s="316"/>
      <c r="C349" s="316"/>
      <c r="D349" s="316"/>
      <c r="E349" s="316"/>
      <c r="F349" s="31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8" t="s">
        <v>30</v>
      </c>
      <c r="B362" s="309" t="s">
        <v>31</v>
      </c>
      <c r="C362" s="309"/>
      <c r="D362" s="309" t="s">
        <v>46</v>
      </c>
      <c r="E362" s="310" t="s">
        <v>310</v>
      </c>
      <c r="F362" s="310" t="s">
        <v>360</v>
      </c>
      <c r="G362" s="127"/>
    </row>
    <row r="363" spans="1:7" ht="16.5" customHeight="1" x14ac:dyDescent="0.3">
      <c r="A363" s="308"/>
      <c r="B363" s="41" t="s">
        <v>34</v>
      </c>
      <c r="C363" s="41" t="s">
        <v>33</v>
      </c>
      <c r="D363" s="309"/>
      <c r="E363" s="310"/>
      <c r="F363" s="310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4" t="s">
        <v>379</v>
      </c>
      <c r="B383" s="314"/>
      <c r="C383" s="314"/>
      <c r="D383" s="314"/>
      <c r="E383" s="314"/>
      <c r="F383" s="31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8" t="s">
        <v>30</v>
      </c>
      <c r="B395" s="309" t="s">
        <v>31</v>
      </c>
      <c r="C395" s="309"/>
      <c r="D395" s="309" t="s">
        <v>46</v>
      </c>
      <c r="E395" s="310" t="s">
        <v>310</v>
      </c>
      <c r="F395" s="310" t="s">
        <v>360</v>
      </c>
      <c r="G395" s="127"/>
    </row>
    <row r="396" spans="1:7" ht="16.5" customHeight="1" x14ac:dyDescent="0.3">
      <c r="A396" s="308"/>
      <c r="B396" s="41" t="s">
        <v>34</v>
      </c>
      <c r="C396" s="41" t="s">
        <v>33</v>
      </c>
      <c r="D396" s="309"/>
      <c r="E396" s="310"/>
      <c r="F396" s="310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4" t="s">
        <v>379</v>
      </c>
      <c r="B435" s="314"/>
      <c r="C435" s="314"/>
      <c r="D435" s="314"/>
      <c r="E435" s="314"/>
      <c r="F435" s="31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8" t="s">
        <v>30</v>
      </c>
      <c r="B448" s="309" t="s">
        <v>31</v>
      </c>
      <c r="C448" s="309"/>
      <c r="D448" s="309" t="s">
        <v>46</v>
      </c>
      <c r="E448" s="310" t="s">
        <v>310</v>
      </c>
      <c r="F448" s="310" t="s">
        <v>360</v>
      </c>
      <c r="G448" s="127"/>
    </row>
    <row r="449" spans="1:6" ht="16.5" customHeight="1" x14ac:dyDescent="0.3">
      <c r="A449" s="308"/>
      <c r="B449" s="41" t="s">
        <v>34</v>
      </c>
      <c r="C449" s="41" t="s">
        <v>33</v>
      </c>
      <c r="D449" s="309"/>
      <c r="E449" s="310"/>
      <c r="F449" s="310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1" t="s">
        <v>379</v>
      </c>
      <c r="B471" s="312"/>
      <c r="C471" s="312"/>
      <c r="D471" s="312"/>
      <c r="E471" s="312"/>
      <c r="F471" s="312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3" t="s">
        <v>367</v>
      </c>
      <c r="B483" s="313"/>
      <c r="C483" s="313"/>
      <c r="D483" s="313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8" t="s">
        <v>30</v>
      </c>
      <c r="B485" s="309" t="s">
        <v>31</v>
      </c>
      <c r="C485" s="309"/>
      <c r="D485" s="309" t="s">
        <v>46</v>
      </c>
      <c r="E485" s="310" t="s">
        <v>310</v>
      </c>
      <c r="F485" s="310" t="s">
        <v>360</v>
      </c>
      <c r="G485" s="127"/>
    </row>
    <row r="486" spans="1:7" ht="16.5" customHeight="1" x14ac:dyDescent="0.3">
      <c r="A486" s="308"/>
      <c r="B486" s="41" t="s">
        <v>34</v>
      </c>
      <c r="C486" s="41" t="s">
        <v>33</v>
      </c>
      <c r="D486" s="309"/>
      <c r="E486" s="310"/>
      <c r="F486" s="310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8" t="s">
        <v>30</v>
      </c>
      <c r="B507" s="309" t="s">
        <v>31</v>
      </c>
      <c r="C507" s="309"/>
      <c r="D507" s="309" t="s">
        <v>46</v>
      </c>
      <c r="E507" s="310" t="s">
        <v>310</v>
      </c>
      <c r="F507" s="310" t="s">
        <v>360</v>
      </c>
      <c r="G507" s="127"/>
    </row>
    <row r="508" spans="1:7" ht="16.5" customHeight="1" x14ac:dyDescent="0.3">
      <c r="A508" s="308"/>
      <c r="B508" s="41" t="s">
        <v>34</v>
      </c>
      <c r="C508" s="41" t="s">
        <v>33</v>
      </c>
      <c r="D508" s="309"/>
      <c r="E508" s="310"/>
      <c r="F508" s="310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8" t="s">
        <v>30</v>
      </c>
      <c r="B518" s="309" t="s">
        <v>31</v>
      </c>
      <c r="C518" s="309"/>
      <c r="D518" s="309" t="s">
        <v>46</v>
      </c>
      <c r="E518" s="310" t="s">
        <v>310</v>
      </c>
      <c r="F518" s="310" t="s">
        <v>360</v>
      </c>
      <c r="G518" s="127"/>
    </row>
    <row r="519" spans="1:7" ht="16.5" customHeight="1" x14ac:dyDescent="0.3">
      <c r="A519" s="308"/>
      <c r="B519" s="41" t="s">
        <v>34</v>
      </c>
      <c r="C519" s="41" t="s">
        <v>33</v>
      </c>
      <c r="D519" s="309"/>
      <c r="E519" s="310"/>
      <c r="F519" s="310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8" t="s">
        <v>30</v>
      </c>
      <c r="B538" s="309" t="s">
        <v>31</v>
      </c>
      <c r="C538" s="309"/>
      <c r="D538" s="309" t="s">
        <v>46</v>
      </c>
      <c r="E538" s="310" t="s">
        <v>310</v>
      </c>
      <c r="F538" s="310" t="s">
        <v>360</v>
      </c>
      <c r="G538" s="127"/>
    </row>
    <row r="539" spans="1:7" ht="16.5" customHeight="1" x14ac:dyDescent="0.3">
      <c r="A539" s="308"/>
      <c r="B539" s="41" t="s">
        <v>34</v>
      </c>
      <c r="C539" s="41" t="s">
        <v>33</v>
      </c>
      <c r="D539" s="309"/>
      <c r="E539" s="310"/>
      <c r="F539" s="310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B11" sqref="B11:F11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7"/>
      <c r="E1" s="327"/>
      <c r="F1" s="327"/>
      <c r="G1" s="327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25"/>
    </row>
    <row r="7" spans="1:7" s="12" customFormat="1" ht="21.75" customHeight="1" x14ac:dyDescent="0.45">
      <c r="A7" s="329" t="e">
        <f>#REF!</f>
        <v>#REF!</v>
      </c>
      <c r="B7" s="329"/>
      <c r="C7" s="329"/>
      <c r="D7" s="329"/>
      <c r="E7" s="329"/>
      <c r="F7" s="329"/>
      <c r="G7" s="125"/>
    </row>
    <row r="8" spans="1:7" s="12" customFormat="1" ht="24" x14ac:dyDescent="0.45">
      <c r="A8" s="14" t="s">
        <v>42</v>
      </c>
      <c r="B8" s="349">
        <f>'A4 Exploitation'!B9:F9</f>
        <v>0</v>
      </c>
      <c r="C8" s="349"/>
      <c r="D8" s="349"/>
      <c r="E8" s="349"/>
      <c r="F8" s="349"/>
      <c r="G8" s="125"/>
    </row>
    <row r="9" spans="1:7" s="12" customFormat="1" ht="24" x14ac:dyDescent="0.45">
      <c r="A9" s="15" t="s">
        <v>44</v>
      </c>
      <c r="B9" s="350">
        <f>'A4 Exploitation'!B10:F10</f>
        <v>0</v>
      </c>
      <c r="C9" s="350"/>
      <c r="D9" s="350"/>
      <c r="E9" s="350"/>
      <c r="F9" s="350"/>
      <c r="G9" s="125"/>
    </row>
    <row r="10" spans="1:7" s="12" customFormat="1" ht="24" x14ac:dyDescent="0.45">
      <c r="A10" s="14" t="s">
        <v>43</v>
      </c>
      <c r="B10" s="347">
        <f>'A4 Exploitation'!A8:F8</f>
        <v>0</v>
      </c>
      <c r="C10" s="347"/>
      <c r="D10" s="347"/>
      <c r="E10" s="347"/>
      <c r="F10" s="347"/>
      <c r="G10" s="125"/>
    </row>
    <row r="11" spans="1:7" s="12" customFormat="1" ht="24" x14ac:dyDescent="0.45">
      <c r="A11" s="14" t="s">
        <v>294</v>
      </c>
      <c r="B11" s="346">
        <f>D199</f>
        <v>0</v>
      </c>
      <c r="C11" s="346"/>
      <c r="D11" s="346"/>
      <c r="E11" s="346"/>
      <c r="F11" s="346"/>
      <c r="G11" s="125"/>
    </row>
    <row r="12" spans="1:7" s="12" customFormat="1" ht="22.5" x14ac:dyDescent="0.45">
      <c r="A12" s="11"/>
      <c r="D12" s="325"/>
      <c r="E12" s="325"/>
      <c r="F12" s="325"/>
      <c r="G12" s="325"/>
    </row>
    <row r="13" spans="1:7" s="12" customFormat="1" ht="11.25" customHeight="1" x14ac:dyDescent="0.3">
      <c r="A13" s="308" t="s">
        <v>30</v>
      </c>
      <c r="B13" s="309" t="s">
        <v>31</v>
      </c>
      <c r="C13" s="309"/>
      <c r="D13" s="309" t="s">
        <v>46</v>
      </c>
      <c r="E13" s="309" t="s">
        <v>190</v>
      </c>
      <c r="F13" s="309" t="s">
        <v>191</v>
      </c>
      <c r="G13" s="112"/>
    </row>
    <row r="14" spans="1:7" s="12" customFormat="1" ht="12.75" customHeight="1" x14ac:dyDescent="0.3">
      <c r="A14" s="308"/>
      <c r="B14" s="34" t="s">
        <v>34</v>
      </c>
      <c r="C14" s="34" t="s">
        <v>33</v>
      </c>
      <c r="D14" s="309"/>
      <c r="E14" s="309"/>
      <c r="F14" s="30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3" t="s">
        <v>36</v>
      </c>
      <c r="B22" s="339"/>
      <c r="C22" s="340"/>
      <c r="D22" s="245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2" t="s">
        <v>4</v>
      </c>
      <c r="B25" s="333"/>
      <c r="C25" s="333"/>
      <c r="D25" s="333"/>
      <c r="E25" s="333"/>
      <c r="F25" s="33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44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2" t="s">
        <v>219</v>
      </c>
      <c r="B36" s="333"/>
      <c r="C36" s="333"/>
      <c r="D36" s="333"/>
      <c r="E36" s="333"/>
      <c r="F36" s="33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44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44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2" t="s">
        <v>8</v>
      </c>
      <c r="B55" s="333"/>
      <c r="C55" s="333"/>
      <c r="D55" s="333"/>
      <c r="E55" s="333"/>
      <c r="F55" s="33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44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2" t="s">
        <v>130</v>
      </c>
      <c r="B66" s="333"/>
      <c r="C66" s="333"/>
      <c r="D66" s="333"/>
      <c r="E66" s="333"/>
      <c r="F66" s="33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44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2" t="s">
        <v>211</v>
      </c>
      <c r="B87" s="333"/>
      <c r="C87" s="333"/>
      <c r="D87" s="333"/>
      <c r="E87" s="333"/>
      <c r="F87" s="33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44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2" t="s">
        <v>212</v>
      </c>
      <c r="B106" s="333"/>
      <c r="C106" s="333"/>
      <c r="D106" s="333"/>
      <c r="E106" s="333"/>
      <c r="F106" s="33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2" t="s">
        <v>185</v>
      </c>
      <c r="B121" s="333"/>
      <c r="C121" s="333"/>
      <c r="D121" s="333"/>
      <c r="E121" s="333"/>
      <c r="F121" s="33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44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2" t="s">
        <v>71</v>
      </c>
      <c r="B136" s="333"/>
      <c r="C136" s="333"/>
      <c r="D136" s="333"/>
      <c r="E136" s="333"/>
      <c r="F136" s="33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44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2" t="s">
        <v>217</v>
      </c>
      <c r="B152" s="333"/>
      <c r="C152" s="333"/>
      <c r="D152" s="333"/>
      <c r="E152" s="333"/>
      <c r="F152" s="33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39"/>
      <c r="C161" s="340"/>
      <c r="D161" s="245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2" t="s">
        <v>77</v>
      </c>
      <c r="B164" s="333"/>
      <c r="C164" s="333"/>
      <c r="D164" s="333"/>
      <c r="E164" s="333"/>
      <c r="F164" s="33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44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7" t="s">
        <v>17</v>
      </c>
      <c r="B172" s="338"/>
      <c r="C172" s="338"/>
      <c r="D172" s="338"/>
      <c r="E172" s="338"/>
      <c r="F172" s="338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44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2" t="s">
        <v>78</v>
      </c>
      <c r="B180" s="333"/>
      <c r="C180" s="333"/>
      <c r="D180" s="333"/>
      <c r="E180" s="333"/>
      <c r="F180" s="33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44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2" t="s">
        <v>216</v>
      </c>
      <c r="B189" s="333"/>
      <c r="C189" s="333"/>
      <c r="D189" s="333"/>
      <c r="E189" s="333"/>
      <c r="F189" s="33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COUNTIF('A3 Technique'!F17:F193,"ok")</f>
        <v>0</v>
      </c>
      <c r="F197" s="288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Dr Mejed Heni-QLC</cp:lastModifiedBy>
  <cp:lastPrinted>2018-02-22T14:54:44Z</cp:lastPrinted>
  <dcterms:created xsi:type="dcterms:W3CDTF">2015-10-03T07:44:26Z</dcterms:created>
  <dcterms:modified xsi:type="dcterms:W3CDTF">2018-03-12T21:35:59Z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