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_Zaghouan\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8" i="39"/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B11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<sst xmlns="http://schemas.openxmlformats.org/spreadsheetml/2006/main" count="5842" uniqueCount="548">
  <si>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</si>
  <si>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</si>
  <si>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</si>
  <si>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</si>
  <si>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</si>
  <si>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</si>
  <si>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</si>
  <si>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</si>
  <si>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</si>
  <si>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</si>
  <si>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</si>
  <si>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</si>
  <si>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</si>
  <si>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</si>
  <si>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</si>
  <si>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</si>
  <si>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</si>
  <si>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</si>
  <si>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</si>
  <si>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</si>
  <si>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</si>
  <si>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</si>
  <si>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</si>
  <si>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</si>
  <si>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</si>
  <si>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</si>
  <si>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</si>
  <si>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</si>
  <si>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</si>
  <si>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</si>
  <si>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</si>
  <si>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</si>
  <si>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</si>
  <si>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</si>
  <si>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</si>
  <si>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</si>
  <si>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</si>
  <si>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</si>
  <si>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</si>
  <si>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</si>
  <si>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</si>
  <si>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</si>
  <si>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</si>
  <si>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</si>
  <si>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</si>
  <si>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</si>
  <si>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</si>
  <si>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</si>
  <si>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</si>
  <si>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</si>
  <si>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</si>
  <si>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</si>
  <si>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</si>
  <si>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</si>
  <si>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</si>
  <si>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</si>
  <si>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</si>
  <si>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</si>
  <si>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</si>
  <si>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</si>
  <si>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</si>
  <si>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</si>
  <si>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</si>
  <si>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</si>
  <si>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</si>
  <si>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</si>
  <si>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</si>
  <si>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</si>
  <si>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</si>
  <si>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</si>
  <si>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</si>
  <si>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</si>
  <si>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</si>
  <si>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</si>
  <si>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</si>
  <si>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</si>
  <si>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</si>
  <si>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</si>
  <si>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</si>
  <si>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</si>
  <si>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</si>
  <si>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</si>
  <si>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</si>
  <si>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</si>
  <si>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</si>
  <si>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</si>
  <si>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</si>
  <si>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</si>
  <si>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</si>
  <si>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</si>
  <si>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</si>
  <si>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</si>
  <si>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</si>
  <si>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</si>
  <si>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</si>
  <si>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</si>
  <si>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</si>
  <si>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</si>
  <si>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</si>
  <si>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</si>
  <si>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</si>
  <si>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</si>
  <si>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</si>
  <si>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</si>
  <si>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</si>
  <si>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</si>
  <si>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</si>
  <si>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</si>
  <si>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</si>
  <si>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</si>
  <si>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</si>
  <si>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</si>
  <si>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</si>
  <si>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</si>
  <si>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</si>
  <si>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</si>
  <si>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</si>
  <si>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</si>
  <si>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</si>
  <si>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</si>
  <si>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</si>
  <si>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</si>
  <si>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</si>
  <si>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</si>
  <si>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</si>
  <si>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</si>
  <si>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</si>
  <si>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</si>
  <si>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</si>
  <si>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</si>
  <si>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</si>
  <si>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</si>
  <si>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</si>
  <si>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</si>
  <si>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</si>
  <si>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</si>
  <si>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</si>
  <si>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</si>
  <si>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</si>
  <si>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</si>
  <si>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</si>
  <si>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</si>
  <si>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</si>
  <si>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</si>
  <si>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</si>
  <si>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</si>
  <si>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</si>
  <si>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</si>
  <si>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</si>
  <si>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</si>
  <si>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</si>
  <si>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</si>
  <si>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</si>
  <si>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</si>
  <si>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</si>
  <si>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</si>
  <si>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</si>
  <si>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</si>
  <si>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</si>
  <si>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</si>
  <si>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</si>
  <si>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</si>
  <si>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</si>
  <si>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</si>
  <si>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</si>
  <si>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</si>
  <si>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</si>
  <si>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</si>
  <si>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</si>
  <si>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</si>
  <si>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</si>
  <si>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</si>
  <si>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</si>
  <si>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</si>
  <si>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</si>
  <si>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</si>
  <si>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</si>
  <si>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</si>
  <si>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</si>
  <si>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</si>
  <si>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</si>
  <si>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</si>
  <si>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</si>
  <si>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</si>
  <si>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</si>
  <si>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</si>
  <si>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</si>
  <si>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</si>
  <si>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</si>
  <si>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</si>
  <si>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</si>
  <si>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</si>
  <si>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</si>
  <si>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</si>
  <si>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</si>
  <si>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</si>
  <si>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</si>
  <si>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</si>
  <si>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</si>
  <si>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</si>
  <si>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</si>
  <si>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</si>
  <si>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</si>
  <si>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</si>
  <si>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</si>
  <si>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</si>
  <si>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</si>
  <si>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</si>
  <si>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</si>
  <si>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</si>
  <si>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</si>
  <si>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</si>
  <si>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</si>
  <si>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</si>
  <si>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</si>
  <si>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</si>
  <si>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</si>
  <si>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</si>
  <si>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</si>
  <si>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</si>
  <si>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</si>
  <si>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</si>
  <si>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</si>
  <si>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</si>
  <si>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</si>
  <si>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</si>
  <si>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</si>
  <si>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</si>
  <si>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</si>
  <si>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</si>
  <si>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</si>
  <si>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</si>
  <si>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</si>
  <si>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</si>
  <si>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</si>
  <si>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</si>
  <si>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</si>
  <si>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</si>
  <si>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</si>
  <si>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</si>
  <si>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</si>
  <si>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</si>
  <si>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</si>
  <si>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</si>
  <si>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</si>
  <si>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</si>
  <si>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</si>
  <si>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</si>
  <si>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</si>
  <si>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</si>
  <si>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</si>
  <si>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</si>
  <si>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</si>
  <si>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</si>
  <si>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</si>
  <si>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</si>
  <si>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</si>
  <si>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</si>
  <si>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</si>
  <si>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</si>
  <si>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</si>
  <si>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</si>
  <si>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</si>
  <si>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</si>
  <si>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</si>
  <si>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</si>
  <si>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</si>
  <si>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</si>
  <si>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</si>
  <si>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</si>
  <si>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</si>
  <si>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</si>
  <si>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</si>
  <si>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</si>
  <si>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</si>
  <si>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</si>
  <si>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</si>
  <si>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</si>
  <si>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</si>
  <si>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</si>
  <si>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</si>
  <si>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</si>
  <si>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</si>
  <si>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</si>
  <si>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</si>
  <si>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</si>
  <si>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</si>
  <si>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</si>
  <si>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</si>
  <si>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</si>
  <si>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</si>
  <si>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</si>
  <si>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</si>
  <si>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</si>
  <si>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</si>
  <si>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</si>
  <si>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</si>
  <si>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</si>
  <si>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</si>
  <si>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</si>
  <si>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</si>
  <si>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</si>
  <si>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</si>
  <si>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</si>
  <si>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</si>
  <si>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</si>
  <si>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</si>
  <si>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</si>
  <si>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</si>
  <si>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</si>
  <si>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</si>
  <si>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</si>
  <si>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</si>
  <si>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</si>
  <si>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</si>
  <si>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</si>
  <si>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</si>
  <si>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</si>
  <si>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</si>
  <si>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</si>
  <si>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</si>
  <si>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</si>
  <si>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</si>
  <si>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</si>
  <si>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</si>
  <si>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</si>
  <si>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</si>
  <si>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</si>
  <si>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</si>
  <si>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</si>
  <si>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</si>
  <si>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</si>
  <si>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</si>
  <si>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</si>
  <si>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</si>
  <si>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</si>
  <si>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</si>
  <si>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</si>
  <si>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</si>
  <si>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</si>
  <si>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</si>
  <si>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</si>
  <si>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</si>
  <si>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</si>
  <si>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</si>
  <si>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</si>
  <si>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</si>
  <si>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</si>
  <si>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</si>
  <si>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</si>
  <si>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</si>
  <si>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</si>
  <si>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</si>
  <si>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</si>
  <si>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</si>
  <si>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</si>
  <si>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</si>
  <si>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</si>
  <si>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</si>
  <si>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</si>
  <si>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</si>
  <si>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</si>
  <si>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</si>
  <si>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</si>
  <si>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</si>
  <si>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</si>
  <si>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</si>
  <si>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</si>
  <si>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</si>
  <si>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</si>
  <si>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</si>
  <si>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</si>
  <si>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</si>
  <si>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</si>
  <si>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</si>
  <si>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</si>
  <si>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</si>
  <si>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</si>
  <si>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</si>
  <si>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</si>
  <si>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</si>
  <si>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</si>
  <si>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</si>
  <si>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</si>
  <si>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</si>
  <si>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</si>
  <si>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</si>
  <si>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</si>
  <si>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</si>
  <si>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</si>
  <si>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</si>
  <si>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</si>
  <si>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</si>
  <si>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</si>
  <si>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</si>
  <si>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</si>
  <si>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</si>
  <si>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</si>
  <si>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</si>
  <si>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</si>
  <si>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</si>
  <si>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</si>
  <si>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</si>
  <si>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</si>
  <si>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</si>
  <si>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</si>
  <si>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</si>
  <si>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</si>
  <si>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</si>
  <si>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</si>
  <si>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</si>
  <si>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</si>
  <si>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</si>
  <si>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</si>
  <si>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</si>
  <si>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</si>
  <si>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</si>
  <si>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</si>
  <si>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</si>
  <si>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</si>
  <si>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</si>
  <si>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</si>
  <si>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</si>
  <si>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</si>
  <si>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</si>
  <si>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</si>
  <si>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</si>
  <si>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</si>
  <si>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</si>
  <si>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</si>
  <si>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</si>
  <si>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</si>
  <si>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</si>
  <si>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</si>
  <si>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</si>
  <si>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</si>
  <si>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</si>
  <si>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</si>
  <si>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</si>
  <si>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</si>
  <si>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</si>
  <si>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</si>
  <si>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</si>
  <si>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</si>
  <si>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</si>
  <si>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</si>
  <si>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</si>
  <si>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</si>
  <si>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</si>
  <si>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</si>
  <si>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</si>
  <si>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</si>
  <si>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</si>
  <si>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</si>
  <si>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</si>
  <si>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</si>
  <si>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</si>
  <si>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</si>
  <si>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</si>
  <si>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</si>
  <si>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</si>
  <si>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</si>
  <si>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</si>
  <si>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</si>
  <si>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</si>
  <si>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</si>
  <si>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</si>
  <si>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</si>
  <si>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</si>
  <si>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</si>
  <si>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</si>
  <si>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</si>
  <si>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</si>
  <si>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</si>
  <si>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</si>
  <si>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ZAGHOUEN</t>
  </si>
  <si>
    <t>M Souheil DRAOUI</t>
  </si>
  <si>
    <t>Directeur magasin (M Yousef) et responsable rayons (M Sabeur)</t>
  </si>
  <si>
    <t>L'autocontrôle du nettoyage n'était pas quotidien.</t>
  </si>
  <si>
    <t>Assurer l'enregistrement journalier des autocontrôles du nettoyage.</t>
  </si>
  <si>
    <t>Renforcer le nettoyage.</t>
  </si>
  <si>
    <t>Stockage simultané des produits de nettoyage avec les produits alimentaires.</t>
  </si>
  <si>
    <t>Assurer la séparation des différents produits stockés.</t>
  </si>
  <si>
    <t>Les étagères de farine, sucre, pâtes et semoules n'était pas propres.</t>
  </si>
  <si>
    <t>Présence de 15 paquets du produit "Cal Nort" bouillon saveur bœuf dont la DLC était dépassée depuis le 20/06/18 et le 07/04/19 (voir photo).</t>
  </si>
  <si>
    <t>Renforcer le contrôle des DLC des produits.</t>
  </si>
  <si>
    <t>Assurer l'enregistrement quotidien des autocontrôles du nettoyage.</t>
  </si>
  <si>
    <t>Pas de stockage. Les produits réceptionnés sont exposés directement au rayon.</t>
  </si>
  <si>
    <t>Utilisation du thermomètre de la réception.</t>
  </si>
  <si>
    <t>Veuillez utiliser le thermomètre du rayon PLS.</t>
  </si>
  <si>
    <t>Veuillez respecter les dates limites de retrait.</t>
  </si>
  <si>
    <t>Rupture de la chaine du froid pour les yaourts en attente d'exposition (la durée d'attente était &gt; 1 heure). T mesurée: 18,2°C.</t>
  </si>
  <si>
    <t>Veuillez minimiser la durée d'attente des produits avant exposition afin de maintenir une température &lt; 10°C.</t>
  </si>
  <si>
    <t>Présence de 4 paquets du produit "NUGGETS DE FROMAGE" dont la date limite de retrait était dépassée DLC 25/06/19. Nous rappelons que la date limite de retrait pour ces produits est de DLC- une semaine.</t>
  </si>
  <si>
    <t>Absence de la feuille de la procédure de destruction des produits.</t>
  </si>
  <si>
    <t>Veuillez télécharger la feuille et l'affichée.</t>
  </si>
  <si>
    <t>Réduire l'espace sous la porte de la réception.</t>
  </si>
  <si>
    <t>Le taux d'hygromètrie était de 49% &lt; 65%, correct.</t>
  </si>
  <si>
    <t>Présence de givre au niveau du meuble froid d'exposition des produits surgelés.</t>
  </si>
  <si>
    <t>Procéder au dégivrage.</t>
  </si>
  <si>
    <t>Assurer la réparation.</t>
  </si>
  <si>
    <t>Le coin du meuble froid d'exposition des produits surgelés était démonté (voir photo).</t>
  </si>
  <si>
    <t>Le distributeur savon installé dans les vestiaires femmes était endommagé (non fonctionnel).</t>
  </si>
  <si>
    <t>Absence de local poubelle.</t>
  </si>
  <si>
    <t>Veuillez aménager un espace pour un local poubelle.</t>
  </si>
  <si>
    <t>La pédale de la poubelle située devant les vestiaires hommes et femmes était rompue.</t>
  </si>
  <si>
    <t>Présence de givre dans les meubles froids d'exposition des glaces et des produits surgelés.</t>
  </si>
  <si>
    <t>Présence d'un pot de ricotta "Kaiser" dont les mentions légales (DF, DLC et N°Lot) étaient absentes.</t>
  </si>
  <si>
    <t>Renforcer le contrôle de l'étiquetage fournisseur.</t>
  </si>
  <si>
    <t>Présence de 17 pots de yaourts "Vitalait" et de 6 yaourts à boire "dun up" dont la date limite de retrait était dépassée DLC 23/06/19.
Nous rappelons que la date de retrait est de DLC-2 pour les yaourts.</t>
  </si>
  <si>
    <t>Prévoir une formation pour tous les employés.</t>
  </si>
  <si>
    <t>Interdire le stockage de la nourriture dans les casiers.</t>
  </si>
  <si>
    <t>Seul le directeur à assisté à une formation en BPH.</t>
  </si>
  <si>
    <t>Présence de restes alimentaires (assiette de riz) dans un casier dans les vestiaires hommes.</t>
  </si>
  <si>
    <t>La porte de la réception manquait d'étanchéité</t>
  </si>
  <si>
    <t>M Dhia Mechlaoui</t>
  </si>
  <si>
    <t>Directeur magasin (M Yousef) et gestionnaire du stock (M Sabeur)</t>
  </si>
  <si>
    <t>Le nettoyage de la zone de réception est à renforcer.</t>
  </si>
  <si>
    <t>Présence de déchets en plastique au sol de la réserve.</t>
  </si>
  <si>
    <t>Veuillez renforcer le nettoyage à ce niveau.</t>
  </si>
  <si>
    <t>Manque de propreté des rayons de semoules et pâtes.</t>
  </si>
  <si>
    <t>Augmenter la fréquence de nettoyage de ces rayons.</t>
  </si>
  <si>
    <t>Renforcer le contrôle de la propreté des jointures des meubles.</t>
  </si>
  <si>
    <t>Présence d'un pot de glace dont le couvercle était endommagé.</t>
  </si>
  <si>
    <t>L'état des produits exposés est à renforcer.</t>
  </si>
  <si>
    <t xml:space="preserve">Vestiaires des femmes: certains casiers étaient rouillés.
</t>
  </si>
  <si>
    <t>Entretenir les casiers altérés par la rouille.</t>
  </si>
  <si>
    <t>PLS: présence de cadavres de cafards derrière le meuble d’exposition. (voir photo).</t>
  </si>
  <si>
    <t>Seul le directeur à assisté à une formation en bonnes pratiques d'hygiène.</t>
  </si>
  <si>
    <t>Prévoir une formation pour les employés du secteur alimentaire.</t>
  </si>
  <si>
    <t>Propres.</t>
  </si>
  <si>
    <t>Fournir cet élément.</t>
  </si>
  <si>
    <t>Absence de l'eau oxygéné (PEROX) dans la boîte pharmacie.</t>
  </si>
  <si>
    <t>Procéder au nettoyage de cette zone.
Avertir la société de dératisation sur cette écart.</t>
  </si>
  <si>
    <t>L'état de propreté des jointures du meuble négatif (glaces et produits surgelés) était insatisfaisant, présence de cadavres de mouches, le nettoyage était effectué après le constat de la non-conformité.</t>
  </si>
  <si>
    <t>La zone de réception n’était pas propre. (voir photo).</t>
  </si>
  <si>
    <t>Absence d'un local poubelle dans le magasin.</t>
  </si>
  <si>
    <t>Aménager un local poubelle.</t>
  </si>
  <si>
    <t>L'étanchéité est à renforcé.</t>
  </si>
  <si>
    <t>Le revêtement du mur était altéré par l’humidité</t>
  </si>
  <si>
    <t>Entretenir les murs.</t>
  </si>
  <si>
    <t>Présence de givre au niveau du meuble froid négatif (glaces et produits surgelés).</t>
  </si>
  <si>
    <t>Dégivrer et entretenir le meuble.</t>
  </si>
  <si>
    <t xml:space="preserve">PLS surgelé: le coin du meuble froid négatif d'exposition (produits surgelés) était démonté.
</t>
  </si>
  <si>
    <t>Réparer cet élément.</t>
  </si>
  <si>
    <t>La plupart des écarts techniques sont encore non clôturés.</t>
  </si>
  <si>
    <t>L'étanchéité de la porte de la réception est toujours manquante (remarque récurrente).</t>
  </si>
  <si>
    <t>Traiter les écarts récurrents.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</si>
</sst>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35" fillId="0" borderId="1" xfId="0" applyNumberFormat="1" applyFont="1" applyBorder="1" applyAlignment="1" applyProtection="1">
      <alignment horizontal="left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6034848"/>
        <c:axId val="316035392"/>
      </c:barChart>
      <c:catAx>
        <c:axId val="31603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6035392"/>
        <c:crosses val="autoZero"/>
        <c:auto val="1"/>
        <c:lblAlgn val="ctr"/>
        <c:lblOffset val="100"/>
        <c:noMultiLvlLbl val="0"/>
      </c:catAx>
      <c:valAx>
        <c:axId val="31603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603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096864"/>
        <c:axId val="494107744"/>
      </c:barChart>
      <c:catAx>
        <c:axId val="49409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107744"/>
        <c:crosses val="autoZero"/>
        <c:auto val="1"/>
        <c:lblAlgn val="ctr"/>
        <c:lblOffset val="100"/>
        <c:noMultiLvlLbl val="0"/>
      </c:catAx>
      <c:valAx>
        <c:axId val="49410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09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0.56818181818181823</c:v>
                </c:pt>
                <c:pt idx="1">
                  <c:v>0.89473684210526316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108288"/>
        <c:axId val="494101760"/>
      </c:barChart>
      <c:catAx>
        <c:axId val="49410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101760"/>
        <c:crosses val="autoZero"/>
        <c:auto val="1"/>
        <c:lblAlgn val="ctr"/>
        <c:lblOffset val="100"/>
        <c:noMultiLvlLbl val="0"/>
      </c:catAx>
      <c:valAx>
        <c:axId val="49410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10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0.59259259259259256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100672"/>
        <c:axId val="494101216"/>
      </c:barChart>
      <c:catAx>
        <c:axId val="49410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101216"/>
        <c:crosses val="autoZero"/>
        <c:auto val="1"/>
        <c:lblAlgn val="ctr"/>
        <c:lblOffset val="100"/>
        <c:noMultiLvlLbl val="0"/>
      </c:catAx>
      <c:valAx>
        <c:axId val="49410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10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0.7857142857142857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105568"/>
        <c:axId val="494098496"/>
      </c:barChart>
      <c:catAx>
        <c:axId val="49410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098496"/>
        <c:crosses val="autoZero"/>
        <c:auto val="1"/>
        <c:lblAlgn val="ctr"/>
        <c:lblOffset val="100"/>
        <c:noMultiLvlLbl val="0"/>
      </c:catAx>
      <c:valAx>
        <c:axId val="494098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10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099584"/>
        <c:axId val="494103936"/>
      </c:barChart>
      <c:catAx>
        <c:axId val="49409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103936"/>
        <c:crosses val="autoZero"/>
        <c:auto val="1"/>
        <c:lblAlgn val="ctr"/>
        <c:lblOffset val="100"/>
        <c:noMultiLvlLbl val="0"/>
      </c:catAx>
      <c:valAx>
        <c:axId val="49410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09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0.88571428571428568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102848"/>
        <c:axId val="494103392"/>
      </c:barChart>
      <c:catAx>
        <c:axId val="49410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103392"/>
        <c:crosses val="autoZero"/>
        <c:auto val="1"/>
        <c:lblAlgn val="ctr"/>
        <c:lblOffset val="100"/>
        <c:noMultiLvlLbl val="0"/>
      </c:catAx>
      <c:valAx>
        <c:axId val="49410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10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0.74444444444444446</c:v>
                </c:pt>
                <c:pt idx="1">
                  <c:v>0.92553191489361697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4111008"/>
        <c:axId val="494109376"/>
      </c:barChart>
      <c:catAx>
        <c:axId val="49411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4109376"/>
        <c:crosses val="autoZero"/>
        <c:auto val="1"/>
        <c:lblAlgn val="ctr"/>
        <c:lblOffset val="100"/>
        <c:noMultiLvlLbl val="0"/>
      </c:catAx>
      <c:valAx>
        <c:axId val="49410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411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0.81507936507936507</c:v>
                </c:pt>
                <c:pt idx="1">
                  <c:v>0.90026595744680848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95406624"/>
        <c:axId val="495402272"/>
        <c:extLst xmlns:c16r2="http://schemas.microsoft.com/office/drawing/2015/06/chart"/>
      </c:barChart>
      <c:catAx>
        <c:axId val="4954066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5402272"/>
        <c:crosses val="autoZero"/>
        <c:auto val="1"/>
        <c:lblAlgn val="ctr"/>
        <c:lblOffset val="100"/>
        <c:noMultiLvlLbl val="0"/>
      </c:catAx>
      <c:valAx>
        <c:axId val="495402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540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0.72249999999999992</c:v>
                </c:pt>
                <c:pt idx="1">
                  <c:v>0.48333333333333334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95407712"/>
        <c:axId val="495410976"/>
        <c:extLst xmlns:c16r2="http://schemas.microsoft.com/office/drawing/2015/06/chart"/>
      </c:barChart>
      <c:catAx>
        <c:axId val="49540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5410976"/>
        <c:crosses val="autoZero"/>
        <c:auto val="1"/>
        <c:lblAlgn val="ctr"/>
        <c:lblOffset val="100"/>
        <c:noMultiLvlLbl val="0"/>
      </c:catAx>
      <c:valAx>
        <c:axId val="49541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540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704304"/>
        <c:axId val="446277280"/>
      </c:barChart>
      <c:catAx>
        <c:axId val="26370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77280"/>
        <c:crosses val="autoZero"/>
        <c:auto val="1"/>
        <c:lblAlgn val="ctr"/>
        <c:lblOffset val="100"/>
        <c:noMultiLvlLbl val="0"/>
      </c:catAx>
      <c:valAx>
        <c:axId val="44627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70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65312"/>
        <c:axId val="446265856"/>
      </c:barChart>
      <c:catAx>
        <c:axId val="44626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65856"/>
        <c:crosses val="autoZero"/>
        <c:auto val="1"/>
        <c:lblAlgn val="ctr"/>
        <c:lblOffset val="100"/>
        <c:noMultiLvlLbl val="0"/>
      </c:catAx>
      <c:valAx>
        <c:axId val="44626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6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68576"/>
        <c:axId val="446264768"/>
      </c:barChart>
      <c:catAx>
        <c:axId val="44626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64768"/>
        <c:crosses val="autoZero"/>
        <c:auto val="1"/>
        <c:lblAlgn val="ctr"/>
        <c:lblOffset val="100"/>
        <c:noMultiLvlLbl val="0"/>
      </c:catAx>
      <c:valAx>
        <c:axId val="44626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6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71840"/>
        <c:axId val="446272384"/>
      </c:barChart>
      <c:catAx>
        <c:axId val="44627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72384"/>
        <c:crosses val="autoZero"/>
        <c:auto val="1"/>
        <c:lblAlgn val="ctr"/>
        <c:lblOffset val="100"/>
        <c:noMultiLvlLbl val="0"/>
      </c:catAx>
      <c:valAx>
        <c:axId val="44627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7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73472"/>
        <c:axId val="446266400"/>
      </c:barChart>
      <c:catAx>
        <c:axId val="44627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66400"/>
        <c:crosses val="autoZero"/>
        <c:auto val="1"/>
        <c:lblAlgn val="ctr"/>
        <c:lblOffset val="100"/>
        <c:noMultiLvlLbl val="0"/>
      </c:catAx>
      <c:valAx>
        <c:axId val="44626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7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75104"/>
        <c:axId val="446276736"/>
      </c:barChart>
      <c:catAx>
        <c:axId val="44627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76736"/>
        <c:crosses val="autoZero"/>
        <c:auto val="1"/>
        <c:lblAlgn val="ctr"/>
        <c:lblOffset val="100"/>
        <c:noMultiLvlLbl val="0"/>
      </c:catAx>
      <c:valAx>
        <c:axId val="44627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7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78912"/>
        <c:axId val="446279456"/>
      </c:barChart>
      <c:catAx>
        <c:axId val="44627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79456"/>
        <c:crosses val="autoZero"/>
        <c:auto val="1"/>
        <c:lblAlgn val="ctr"/>
        <c:lblOffset val="100"/>
        <c:noMultiLvlLbl val="0"/>
      </c:catAx>
      <c:valAx>
        <c:axId val="44627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7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269664"/>
        <c:axId val="446270208"/>
      </c:barChart>
      <c:catAx>
        <c:axId val="44626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270208"/>
        <c:crosses val="autoZero"/>
        <c:auto val="1"/>
        <c:lblAlgn val="ctr"/>
        <c:lblOffset val="100"/>
        <c:noMultiLvlLbl val="0"/>
      </c:catAx>
      <c:valAx>
        <c:axId val="446270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26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475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ZAGHOUEN</v>
      </c>
    </row>
    <row r="24" spans="1:11" ht="33" customHeight="1" x14ac:dyDescent="0.25">
      <c r="A24" s="277" t="s">
        <v>280</v>
      </c>
      <c r="B24" s="339">
        <f>AVERAGE('A1 Exploitation'!D730,'A1 Technique'!D199)</f>
        <v>0.81507936507936507</v>
      </c>
      <c r="C24" s="339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9">
        <f>AVERAGE('A2 Exploitation'!D730,'A2 Technique'!D199)</f>
        <v>0.90026595744680848</v>
      </c>
      <c r="C25" s="33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9" t="e">
        <f>AVERAGE('A3 Exploitation'!D730,'A3 Technique'!D199)</f>
        <v>#DIV/0!</v>
      </c>
      <c r="C26" s="33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9" t="e">
        <f>AVERAGE('A4 Exploitation'!D730,'A4 Technique'!D199)</f>
        <v>#DIV/0!</v>
      </c>
      <c r="C27" s="33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9"/>
      <c r="C28" s="33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9"/>
      <c r="C29" s="33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ZAGHOUEN</v>
      </c>
    </row>
    <row r="34" spans="1:10" ht="33" customHeight="1" x14ac:dyDescent="0.25">
      <c r="A34" s="277" t="s">
        <v>280</v>
      </c>
      <c r="B34" s="339">
        <f>'A1 Exploitation'!D730</f>
        <v>0.74444444444444446</v>
      </c>
      <c r="C34" s="33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9">
        <f>'A2 Exploitation'!D730</f>
        <v>0.92553191489361697</v>
      </c>
      <c r="C35" s="33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9" t="e">
        <f>'A3 Exploitation'!D730</f>
        <v>#DIV/0!</v>
      </c>
      <c r="C36" s="33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9" t="e">
        <f>'A4 Exploitation'!D730</f>
        <v>#DIV/0!</v>
      </c>
      <c r="C37" s="33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9"/>
      <c r="C38" s="33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9"/>
      <c r="C39" s="33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>ZAGHOUEN</v>
      </c>
    </row>
    <row r="43" spans="1:10" ht="33" customHeight="1" x14ac:dyDescent="0.25">
      <c r="A43" s="277" t="s">
        <v>280</v>
      </c>
      <c r="B43" s="339">
        <f>AVERAGE('A1 Exploitation'!D728, 'A1 Technique'!D197)</f>
        <v>0.72249999999999992</v>
      </c>
      <c r="C43" s="33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9">
        <f>AVERAGE('A2 Exploitation'!D728, 'A2 Technique'!D197)</f>
        <v>0.48333333333333334</v>
      </c>
      <c r="C44" s="33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9" t="e">
        <f>AVERAGE('A3 Exploitation'!D728, 'A3 Technique'!D197)</f>
        <v>#DIV/0!</v>
      </c>
      <c r="C45" s="33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9" t="e">
        <f>AVERAGE('A4 Exploitation'!D728, 'A4 Technique'!D197)</f>
        <v>#DIV/0!</v>
      </c>
      <c r="C46" s="33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9"/>
      <c r="C47" s="33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9"/>
      <c r="C48" s="33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ZAGHOUEN</v>
      </c>
    </row>
    <row r="52" spans="1:10" ht="33" customHeight="1" x14ac:dyDescent="0.25">
      <c r="A52" s="277" t="s">
        <v>280</v>
      </c>
      <c r="B52" s="342">
        <f>'A1 Exploitation'!D48</f>
        <v>0.97058823529411764</v>
      </c>
      <c r="C52" s="342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2">
        <f>'A2 Exploitation'!D48</f>
        <v>0.94117647058823528</v>
      </c>
      <c r="C53" s="342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2" t="e">
        <f>'A3 Exploitation'!D48</f>
        <v>#DIV/0!</v>
      </c>
      <c r="C54" s="342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2" t="e">
        <f>'A4 Exploitation'!D48</f>
        <v>#DIV/0!</v>
      </c>
      <c r="C55" s="342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2"/>
      <c r="C56" s="342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2"/>
      <c r="C57" s="342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ZAGHOUEN</v>
      </c>
    </row>
    <row r="61" spans="1:10" ht="33" customHeight="1" x14ac:dyDescent="0.25">
      <c r="A61" s="277" t="s">
        <v>280</v>
      </c>
      <c r="B61" s="339" t="e">
        <f>'A1 Exploitation'!D131</f>
        <v>#DIV/0!</v>
      </c>
      <c r="C61" s="33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9" t="e">
        <f>'A2 Exploitation'!D131</f>
        <v>#DIV/0!</v>
      </c>
      <c r="C62" s="33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9" t="e">
        <f>'A3 Exploitation'!D131</f>
        <v>#DIV/0!</v>
      </c>
      <c r="C63" s="33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9" t="e">
        <f>'A4 Exploitation'!D131</f>
        <v>#DIV/0!</v>
      </c>
      <c r="C64" s="33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9"/>
      <c r="C65" s="33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9"/>
      <c r="C66" s="33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ZAGHOUEN</v>
      </c>
    </row>
    <row r="70" spans="1:10" ht="33" customHeight="1" x14ac:dyDescent="0.25">
      <c r="A70" s="277" t="s">
        <v>280</v>
      </c>
      <c r="B70" s="339" t="e">
        <f>'A1 Exploitation'!D187</f>
        <v>#DIV/0!</v>
      </c>
      <c r="C70" s="33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9" t="e">
        <f>'A2 Exploitation'!D187</f>
        <v>#DIV/0!</v>
      </c>
      <c r="C71" s="33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9" t="e">
        <f>'A3 Exploitation'!D187</f>
        <v>#DIV/0!</v>
      </c>
      <c r="C72" s="33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9" t="e">
        <f>'A4 Exploitation'!D187</f>
        <v>#DIV/0!</v>
      </c>
      <c r="C73" s="33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9"/>
      <c r="C74" s="33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9"/>
      <c r="C75" s="33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ZAGHOUEN</v>
      </c>
    </row>
    <row r="79" spans="1:10" ht="33" customHeight="1" x14ac:dyDescent="0.25">
      <c r="A79" s="277" t="s">
        <v>280</v>
      </c>
      <c r="B79" s="339" t="e">
        <f>'A1 Exploitation'!D249</f>
        <v>#DIV/0!</v>
      </c>
      <c r="C79" s="33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9" t="e">
        <f>'A2 Exploitation'!D249</f>
        <v>#DIV/0!</v>
      </c>
      <c r="C80" s="33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9" t="e">
        <f>'A3 Exploitation'!D249</f>
        <v>#DIV/0!</v>
      </c>
      <c r="C81" s="33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9" t="e">
        <f>'A4 Exploitation'!D249</f>
        <v>#DIV/0!</v>
      </c>
      <c r="C82" s="33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9"/>
      <c r="C83" s="33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9"/>
      <c r="C84" s="33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ZAGHOUEN</v>
      </c>
    </row>
    <row r="88" spans="1:10" ht="33" customHeight="1" x14ac:dyDescent="0.25">
      <c r="A88" s="277" t="s">
        <v>280</v>
      </c>
      <c r="B88" s="339" t="e">
        <f>'A1 Exploitation'!D304</f>
        <v>#DIV/0!</v>
      </c>
      <c r="C88" s="33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9" t="e">
        <f>'A2 Exploitation'!D304</f>
        <v>#DIV/0!</v>
      </c>
      <c r="C89" s="33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9" t="e">
        <f>'A3 Exploitation'!D304</f>
        <v>#DIV/0!</v>
      </c>
      <c r="C90" s="33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9" t="e">
        <f>'A4 Exploitation'!D304</f>
        <v>#DIV/0!</v>
      </c>
      <c r="C91" s="33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9"/>
      <c r="C92" s="33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9"/>
      <c r="C93" s="33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ZAGHOUEN</v>
      </c>
    </row>
    <row r="97" spans="1:10" ht="33" customHeight="1" x14ac:dyDescent="0.25">
      <c r="A97" s="277" t="s">
        <v>280</v>
      </c>
      <c r="B97" s="339" t="e">
        <f>'A1 Exploitation'!D371</f>
        <v>#DIV/0!</v>
      </c>
      <c r="C97" s="33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9" t="e">
        <f>'A2 Exploitation'!D371</f>
        <v>#DIV/0!</v>
      </c>
      <c r="C98" s="33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9" t="e">
        <f>'A3 Exploitation'!D371</f>
        <v>#DIV/0!</v>
      </c>
      <c r="C99" s="33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9" t="e">
        <f>'A4 Exploitation'!D371</f>
        <v>#DIV/0!</v>
      </c>
      <c r="C100" s="33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9"/>
      <c r="C101" s="33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9"/>
      <c r="C102" s="33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ZAGHOUEN</v>
      </c>
    </row>
    <row r="106" spans="1:10" ht="33" customHeight="1" x14ac:dyDescent="0.25">
      <c r="A106" s="277" t="s">
        <v>280</v>
      </c>
      <c r="B106" s="339" t="e">
        <f>'A1 Exploitation'!D429</f>
        <v>#DIV/0!</v>
      </c>
      <c r="C106" s="33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9" t="e">
        <f>'A2 Exploitation'!D429</f>
        <v>#DIV/0!</v>
      </c>
      <c r="C107" s="33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9" t="e">
        <f>'A3 Exploitation'!D429</f>
        <v>#DIV/0!</v>
      </c>
      <c r="C108" s="33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9" t="e">
        <f>'A4 Exploitation'!D429</f>
        <v>#DIV/0!</v>
      </c>
      <c r="C109" s="33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9"/>
      <c r="C110" s="33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9"/>
      <c r="C111" s="33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ZAGHOUEN</v>
      </c>
    </row>
    <row r="115" spans="1:10" ht="33" customHeight="1" x14ac:dyDescent="0.25">
      <c r="A115" s="277" t="s">
        <v>280</v>
      </c>
      <c r="B115" s="339" t="e">
        <f>'A1 Exploitation'!D476</f>
        <v>#DIV/0!</v>
      </c>
      <c r="C115" s="33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9" t="e">
        <f>'A2 Exploitation'!D476</f>
        <v>#DIV/0!</v>
      </c>
      <c r="C116" s="33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9" t="e">
        <f>'A3 Exploitation'!D476</f>
        <v>#DIV/0!</v>
      </c>
      <c r="C117" s="33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9" t="e">
        <f>'A4 Exploitation'!D476</f>
        <v>#DIV/0!</v>
      </c>
      <c r="C118" s="33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9"/>
      <c r="C119" s="33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9"/>
      <c r="C120" s="33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ZAGHOUEN</v>
      </c>
    </row>
    <row r="124" spans="1:10" ht="33" customHeight="1" x14ac:dyDescent="0.25">
      <c r="A124" s="277" t="s">
        <v>280</v>
      </c>
      <c r="B124" s="339" t="e">
        <f>'A1 Exploitation'!D527</f>
        <v>#DIV/0!</v>
      </c>
      <c r="C124" s="33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9" t="e">
        <f>'A2 Exploitation'!D527</f>
        <v>#DIV/0!</v>
      </c>
      <c r="C125" s="33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9" t="e">
        <f>'A3 Exploitation'!D527</f>
        <v>#DIV/0!</v>
      </c>
      <c r="C126" s="33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9" t="e">
        <f>'A4 Exploitation'!D527</f>
        <v>#DIV/0!</v>
      </c>
      <c r="C127" s="33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9"/>
      <c r="C128" s="33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9"/>
      <c r="C129" s="33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ZAGHOUEN</v>
      </c>
    </row>
    <row r="133" spans="1:10" ht="33" customHeight="1" x14ac:dyDescent="0.25">
      <c r="A133" s="277" t="s">
        <v>280</v>
      </c>
      <c r="B133" s="339" t="e">
        <f>'A1 Exploitation'!D570</f>
        <v>#DIV/0!</v>
      </c>
      <c r="C133" s="33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9" t="e">
        <f>'A2 Exploitation'!D570</f>
        <v>#DIV/0!</v>
      </c>
      <c r="C134" s="33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9" t="e">
        <f>'A3 Exploitation'!D570</f>
        <v>#DIV/0!</v>
      </c>
      <c r="C135" s="33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9" t="e">
        <f>'A4 Exploitation'!D570</f>
        <v>#DIV/0!</v>
      </c>
      <c r="C136" s="33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9"/>
      <c r="C137" s="33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9"/>
      <c r="C138" s="33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ZAGHOUEN</v>
      </c>
    </row>
    <row r="142" spans="1:10" ht="33" customHeight="1" x14ac:dyDescent="0.25">
      <c r="A142" s="277" t="s">
        <v>280</v>
      </c>
      <c r="B142" s="339">
        <f>'A1 Exploitation'!D610</f>
        <v>0.56818181818181823</v>
      </c>
      <c r="C142" s="33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9">
        <f>'A2 Exploitation'!D610</f>
        <v>0.89473684210526316</v>
      </c>
      <c r="C143" s="33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9" t="e">
        <f>'A3 Exploitation'!D610</f>
        <v>#DIV/0!</v>
      </c>
      <c r="C144" s="33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9" t="e">
        <f>'A4 Exploitation'!D610</f>
        <v>#DIV/0!</v>
      </c>
      <c r="C145" s="33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9"/>
      <c r="C146" s="33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9"/>
      <c r="C147" s="33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ZAGHOUEN</v>
      </c>
    </row>
    <row r="151" spans="1:10" ht="33" customHeight="1" x14ac:dyDescent="0.25">
      <c r="A151" s="277" t="s">
        <v>280</v>
      </c>
      <c r="B151" s="339">
        <f>'A1 Exploitation'!D673</f>
        <v>0.59259259259259256</v>
      </c>
      <c r="C151" s="33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9">
        <f>'A2 Exploitation'!D673</f>
        <v>0.97222222222222221</v>
      </c>
      <c r="C152" s="33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9" t="e">
        <f>'A3 Exploitation'!D673</f>
        <v>#DIV/0!</v>
      </c>
      <c r="C153" s="33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9" t="e">
        <f>'A4 Exploitation'!D673</f>
        <v>#DIV/0!</v>
      </c>
      <c r="C154" s="33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9"/>
      <c r="C155" s="33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9"/>
      <c r="C156" s="33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1"/>
      <c r="C159" s="34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ZAGHOUEN</v>
      </c>
    </row>
    <row r="161" spans="1:10" ht="33" customHeight="1" x14ac:dyDescent="0.25">
      <c r="A161" s="277" t="s">
        <v>280</v>
      </c>
      <c r="B161" s="339">
        <f>'A1 Exploitation'!D702</f>
        <v>0.9375</v>
      </c>
      <c r="C161" s="33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9">
        <f>'A2 Exploitation'!D702</f>
        <v>0.7857142857142857</v>
      </c>
      <c r="C162" s="33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9" t="e">
        <f>'A3 Exploitation'!D702</f>
        <v>#DIV/0!</v>
      </c>
      <c r="C163" s="33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9" t="e">
        <f>'A4 Exploitation'!D702</f>
        <v>#DIV/0!</v>
      </c>
      <c r="C164" s="339"/>
    </row>
    <row r="165" spans="1:10" ht="33" customHeight="1" x14ac:dyDescent="0.25">
      <c r="A165" s="276" t="s">
        <v>284</v>
      </c>
      <c r="B165" s="339"/>
      <c r="C165" s="339"/>
    </row>
    <row r="166" spans="1:10" ht="18" x14ac:dyDescent="0.25">
      <c r="A166" s="276" t="s">
        <v>285</v>
      </c>
      <c r="B166" s="339"/>
      <c r="C166" s="33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ZAGHOUEN</v>
      </c>
    </row>
    <row r="170" spans="1:10" ht="33" customHeight="1" x14ac:dyDescent="0.25">
      <c r="A170" s="277" t="s">
        <v>280</v>
      </c>
      <c r="B170" s="339">
        <f>'A1 Exploitation'!D726</f>
        <v>0.875</v>
      </c>
      <c r="C170" s="339"/>
    </row>
    <row r="171" spans="1:10" ht="33" customHeight="1" x14ac:dyDescent="0.25">
      <c r="A171" s="276" t="s">
        <v>281</v>
      </c>
      <c r="B171" s="339">
        <f>'A2 Exploitation'!D726</f>
        <v>1</v>
      </c>
      <c r="C171" s="339"/>
    </row>
    <row r="172" spans="1:10" ht="33" customHeight="1" x14ac:dyDescent="0.25">
      <c r="A172" s="277" t="s">
        <v>282</v>
      </c>
      <c r="B172" s="339" t="e">
        <f>'A3 Exploitation'!D726</f>
        <v>#DIV/0!</v>
      </c>
      <c r="C172" s="339"/>
    </row>
    <row r="173" spans="1:10" ht="33" customHeight="1" x14ac:dyDescent="0.25">
      <c r="A173" s="277" t="s">
        <v>283</v>
      </c>
      <c r="B173" s="339" t="e">
        <f>'A4 Exploitation'!D726</f>
        <v>#DIV/0!</v>
      </c>
      <c r="C173" s="339"/>
    </row>
    <row r="174" spans="1:10" ht="33" customHeight="1" x14ac:dyDescent="0.25">
      <c r="A174" s="276" t="s">
        <v>284</v>
      </c>
      <c r="B174" s="339"/>
      <c r="C174" s="339"/>
    </row>
    <row r="175" spans="1:10" ht="18" x14ac:dyDescent="0.25">
      <c r="A175" s="276" t="s">
        <v>285</v>
      </c>
      <c r="B175" s="339"/>
      <c r="C175" s="33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ZAGHOUEN</v>
      </c>
    </row>
    <row r="179" spans="1:10" ht="33" customHeight="1" x14ac:dyDescent="0.25">
      <c r="A179" s="277" t="s">
        <v>280</v>
      </c>
      <c r="B179" s="339">
        <f>'A1 Technique'!D199</f>
        <v>0.88571428571428568</v>
      </c>
      <c r="C179" s="339"/>
    </row>
    <row r="180" spans="1:10" ht="33" customHeight="1" x14ac:dyDescent="0.25">
      <c r="A180" s="276" t="s">
        <v>281</v>
      </c>
      <c r="B180" s="339">
        <f>'A2 Technique'!D199</f>
        <v>0.875</v>
      </c>
      <c r="C180" s="339"/>
    </row>
    <row r="181" spans="1:10" ht="33" customHeight="1" x14ac:dyDescent="0.25">
      <c r="A181" s="277" t="s">
        <v>282</v>
      </c>
      <c r="B181" s="339" t="e">
        <f>'A3 Technique'!D199</f>
        <v>#DIV/0!</v>
      </c>
      <c r="C181" s="339"/>
    </row>
    <row r="182" spans="1:10" ht="33" customHeight="1" x14ac:dyDescent="0.25">
      <c r="A182" s="277" t="s">
        <v>283</v>
      </c>
      <c r="B182" s="339" t="e">
        <f>'A4 Technique'!D199</f>
        <v>#DIV/0!</v>
      </c>
      <c r="C182" s="339"/>
    </row>
    <row r="183" spans="1:10" ht="33" customHeight="1" x14ac:dyDescent="0.25">
      <c r="A183" s="276" t="s">
        <v>284</v>
      </c>
      <c r="B183" s="339"/>
      <c r="C183" s="339"/>
    </row>
    <row r="184" spans="1:10" ht="18" x14ac:dyDescent="0.25">
      <c r="A184" s="276" t="s">
        <v>285</v>
      </c>
      <c r="B184" s="339"/>
      <c r="C184" s="33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ZAGHOUEN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 t="s">
        <v>476</v>
      </c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 t="s">
        <v>477</v>
      </c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>
        <v>43637</v>
      </c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>
        <f>D730</f>
        <v>0.74444444444444446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09.5" customHeight="1" x14ac:dyDescent="0.4">
      <c r="A41" s="88" t="s">
        <v>312</v>
      </c>
      <c r="B41" s="89">
        <v>1</v>
      </c>
      <c r="C41" s="89"/>
      <c r="D41" s="90" t="s">
        <v>478</v>
      </c>
      <c r="E41" s="90" t="s">
        <v>479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43637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42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43637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43637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43637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43637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43637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43637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43637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43637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0"/>
      <c r="F579" s="90"/>
      <c r="G579" s="83"/>
    </row>
    <row r="580" spans="1:7" ht="84" x14ac:dyDescent="0.4">
      <c r="A580" s="88" t="s">
        <v>45</v>
      </c>
      <c r="B580" s="89">
        <v>0</v>
      </c>
      <c r="C580" s="89"/>
      <c r="D580" s="90" t="s">
        <v>481</v>
      </c>
      <c r="E580" s="90" t="s">
        <v>482</v>
      </c>
      <c r="F580" s="90" t="s">
        <v>298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16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42" x14ac:dyDescent="0.4">
      <c r="A592" s="88" t="s">
        <v>87</v>
      </c>
      <c r="B592" s="89">
        <v>1</v>
      </c>
      <c r="C592" s="89"/>
      <c r="D592" s="90" t="s">
        <v>483</v>
      </c>
      <c r="E592" s="90" t="s">
        <v>480</v>
      </c>
      <c r="F592" s="90" t="s">
        <v>298</v>
      </c>
      <c r="G592" s="83"/>
    </row>
    <row r="593" spans="1:7" ht="87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484</v>
      </c>
      <c r="E593" s="90" t="s">
        <v>485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478</v>
      </c>
      <c r="E602" s="338" t="s">
        <v>486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9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25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>
        <f>D609/(COUNT(B579:C587,B592:C605)*2)</f>
        <v>0.56818181818181823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43637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63" x14ac:dyDescent="0.4">
      <c r="A618" s="108" t="s">
        <v>89</v>
      </c>
      <c r="B618" s="89" t="s">
        <v>30</v>
      </c>
      <c r="C618" s="89"/>
      <c r="D618" s="90" t="s">
        <v>487</v>
      </c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488</v>
      </c>
      <c r="E624" s="90" t="s">
        <v>489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4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>
        <f>D627/(COUNT(B618:C626)*2)</f>
        <v>0.66666666666666663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135" customHeight="1" x14ac:dyDescent="0.4">
      <c r="A633" s="88" t="s">
        <v>186</v>
      </c>
      <c r="B633" s="89">
        <v>0</v>
      </c>
      <c r="C633" s="89"/>
      <c r="D633" s="130" t="s">
        <v>509</v>
      </c>
      <c r="E633" s="90" t="s">
        <v>490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85.5" customHeight="1" x14ac:dyDescent="0.4">
      <c r="A637" s="138" t="s">
        <v>418</v>
      </c>
      <c r="B637" s="89">
        <v>1</v>
      </c>
      <c r="C637" s="99"/>
      <c r="D637" s="130" t="s">
        <v>507</v>
      </c>
      <c r="E637" s="90" t="s">
        <v>508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133.5" customHeight="1" x14ac:dyDescent="0.4">
      <c r="A648" s="170" t="s">
        <v>457</v>
      </c>
      <c r="B648" s="89">
        <v>0</v>
      </c>
      <c r="C648" s="99">
        <f>IF(B648=0, -10, "0")</f>
        <v>-10</v>
      </c>
      <c r="D648" s="130" t="s">
        <v>491</v>
      </c>
      <c r="E648" s="130" t="s">
        <v>492</v>
      </c>
      <c r="F648" s="90" t="s">
        <v>297</v>
      </c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-8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-1.3333333333333333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0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126" x14ac:dyDescent="0.4">
      <c r="A658" s="88" t="s">
        <v>189</v>
      </c>
      <c r="B658" s="89">
        <v>0</v>
      </c>
      <c r="C658" s="89"/>
      <c r="D658" s="205" t="s">
        <v>493</v>
      </c>
      <c r="E658" s="205" t="s">
        <v>490</v>
      </c>
      <c r="F658" s="90" t="s">
        <v>297</v>
      </c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32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0.59259259259259256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43637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512</v>
      </c>
      <c r="E688" s="135" t="s">
        <v>510</v>
      </c>
      <c r="F688" s="90" t="s">
        <v>298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42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84" x14ac:dyDescent="0.4">
      <c r="A697" s="177" t="s">
        <v>318</v>
      </c>
      <c r="B697" s="89">
        <v>1</v>
      </c>
      <c r="C697" s="99"/>
      <c r="D697" s="88" t="s">
        <v>494</v>
      </c>
      <c r="E697" s="90" t="s">
        <v>495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0.9375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43637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84" x14ac:dyDescent="0.4">
      <c r="A710" s="109" t="s">
        <v>220</v>
      </c>
      <c r="B710" s="185">
        <v>1</v>
      </c>
      <c r="C710" s="185"/>
      <c r="D710" s="135" t="s">
        <v>513</v>
      </c>
      <c r="E710" s="135" t="s">
        <v>511</v>
      </c>
      <c r="F710" s="135" t="s">
        <v>297</v>
      </c>
      <c r="G710" s="184"/>
    </row>
    <row r="711" spans="1:7" ht="105" x14ac:dyDescent="0.4">
      <c r="A711" s="109" t="s">
        <v>316</v>
      </c>
      <c r="B711" s="185">
        <v>1</v>
      </c>
      <c r="C711" s="185"/>
      <c r="D711" s="135" t="s">
        <v>478</v>
      </c>
      <c r="E711" s="135" t="s">
        <v>479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0.82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134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0.74444444444444446</v>
      </c>
      <c r="E730" s="3"/>
      <c r="F730" s="3"/>
    </row>
  </sheetData>
  <sheetProtection algorithmName="SHA-512" hashValue="lYbcVkcjBGZ2EImz96O+78u31/Ik56rrKtcFo3FboT5X7N+KSX4SHEHu0yM6hURI4ugxGbaBcwSAQ0vTj6MPTw==" saltValue="eohxg+EBk423iZn5CRWuo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ZAGHOUEN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(M Yousef) et responsable rayons (M Sabeur)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43637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>
        <f>D199</f>
        <v>0.88571428571428568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514</v>
      </c>
      <c r="E17" s="43" t="s">
        <v>496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9</v>
      </c>
    </row>
    <row r="23" spans="1:7" x14ac:dyDescent="0.3">
      <c r="A23" s="440" t="s">
        <v>251</v>
      </c>
      <c r="B23" s="441"/>
      <c r="C23" s="442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497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10</v>
      </c>
    </row>
    <row r="53" spans="1:6" x14ac:dyDescent="0.3">
      <c r="A53" s="440" t="s">
        <v>251</v>
      </c>
      <c r="B53" s="441"/>
      <c r="C53" s="44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501</v>
      </c>
      <c r="E58" s="43" t="s">
        <v>500</v>
      </c>
      <c r="F58" s="42" t="s">
        <v>298</v>
      </c>
    </row>
    <row r="59" spans="1:6" ht="49.5" x14ac:dyDescent="0.3">
      <c r="A59" s="5" t="s">
        <v>79</v>
      </c>
      <c r="B59" s="42">
        <v>1</v>
      </c>
      <c r="C59" s="42"/>
      <c r="D59" s="76" t="s">
        <v>498</v>
      </c>
      <c r="E59" s="42" t="s">
        <v>499</v>
      </c>
      <c r="F59" s="42" t="s">
        <v>298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8</v>
      </c>
    </row>
    <row r="64" spans="1:6" x14ac:dyDescent="0.3">
      <c r="A64" s="440" t="s">
        <v>251</v>
      </c>
      <c r="B64" s="441"/>
      <c r="C64" s="442"/>
      <c r="D64" s="332">
        <f>D63/(COUNT(B56:C62)*2)</f>
        <v>0.8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502</v>
      </c>
      <c r="E155" s="42" t="s">
        <v>500</v>
      </c>
      <c r="F155" s="42" t="s">
        <v>297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15</v>
      </c>
    </row>
    <row r="162" spans="1:6" x14ac:dyDescent="0.3">
      <c r="A162" s="440" t="s">
        <v>251</v>
      </c>
      <c r="B162" s="441"/>
      <c r="C162" s="442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2</v>
      </c>
    </row>
    <row r="170" spans="1:6" x14ac:dyDescent="0.3">
      <c r="A170" s="440" t="s">
        <v>251</v>
      </c>
      <c r="B170" s="441"/>
      <c r="C170" s="44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8</v>
      </c>
    </row>
    <row r="178" spans="1:7" x14ac:dyDescent="0.3">
      <c r="A178" s="440" t="s">
        <v>251</v>
      </c>
      <c r="B178" s="441"/>
      <c r="C178" s="44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ht="49.5" x14ac:dyDescent="0.3">
      <c r="A181" s="16" t="s">
        <v>270</v>
      </c>
      <c r="B181" s="42">
        <v>0</v>
      </c>
      <c r="C181" s="42"/>
      <c r="D181" s="43" t="s">
        <v>503</v>
      </c>
      <c r="E181" s="43" t="s">
        <v>504</v>
      </c>
      <c r="F181" s="42" t="s">
        <v>298</v>
      </c>
    </row>
    <row r="182" spans="1:7" ht="49.5" x14ac:dyDescent="0.3">
      <c r="A182" s="16" t="s">
        <v>181</v>
      </c>
      <c r="B182" s="42">
        <v>1</v>
      </c>
      <c r="C182" s="42"/>
      <c r="D182" s="43" t="s">
        <v>505</v>
      </c>
      <c r="E182" s="28" t="s">
        <v>500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7</v>
      </c>
    </row>
    <row r="187" spans="1:7" x14ac:dyDescent="0.3">
      <c r="A187" s="440" t="s">
        <v>251</v>
      </c>
      <c r="B187" s="441"/>
      <c r="C187" s="442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506</v>
      </c>
      <c r="E192" s="42" t="s">
        <v>499</v>
      </c>
      <c r="F192" s="42" t="s">
        <v>298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3</v>
      </c>
    </row>
    <row r="195" spans="1:6" x14ac:dyDescent="0.3">
      <c r="A195" s="440" t="s">
        <v>251</v>
      </c>
      <c r="B195" s="441"/>
      <c r="C195" s="442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0.625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0.88571428571428568</v>
      </c>
    </row>
  </sheetData>
  <sheetProtection algorithmName="SHA-512" hashValue="Z/ADg8VcxVwRybyOBkr5orEOIuV6xKaegFX/Qj6NM2FRJyJf+Q57nv1odEpdUSPGVrxib3+zL1nRUUj2TPoM4Q==" saltValue="n2nwmwVmX0szYPz4rDqWc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ZAGHOUEN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 t="s">
        <v>515</v>
      </c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 t="s">
        <v>516</v>
      </c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>
        <v>43768</v>
      </c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>
        <f>D730</f>
        <v>0.92553191489361697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43768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63" x14ac:dyDescent="0.4">
      <c r="A21" s="88" t="s">
        <v>9</v>
      </c>
      <c r="B21" s="89">
        <v>0</v>
      </c>
      <c r="C21" s="89"/>
      <c r="D21" s="90" t="s">
        <v>535</v>
      </c>
      <c r="E21" s="90" t="s">
        <v>517</v>
      </c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6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0.94117647058823528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43768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43768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43768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43768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43768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43768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43768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43768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43768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63" x14ac:dyDescent="0.4">
      <c r="A579" s="88" t="s">
        <v>86</v>
      </c>
      <c r="B579" s="89">
        <v>1</v>
      </c>
      <c r="C579" s="89"/>
      <c r="D579" s="90" t="s">
        <v>518</v>
      </c>
      <c r="E579" s="90" t="s">
        <v>519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15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>
        <f>D588/(COUNT(B579:C587)*2)</f>
        <v>0.9375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520</v>
      </c>
      <c r="E592" s="90" t="s">
        <v>521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f>COUNTIF('A1 Exploitation'!F579:F604,"ok")</f>
        <v>2</v>
      </c>
      <c r="F605" s="90">
        <f>COUNTA('A1 Exploitation'!F579:F604)</f>
        <v>4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19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>
        <f>D606/(COUNT(B592:C605)*2)</f>
        <v>0.86363636363636365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34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>
        <f>D609/(COUNT(B579:C587,B592:C597,B599:C605)*2)</f>
        <v>0.89473684210526316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43768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16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>
        <f>D627/(COUNT(B618:C626)*2)</f>
        <v>1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126" x14ac:dyDescent="0.4">
      <c r="A654" s="109" t="s">
        <v>223</v>
      </c>
      <c r="B654" s="89">
        <v>1</v>
      </c>
      <c r="C654" s="89"/>
      <c r="D654" s="111" t="s">
        <v>534</v>
      </c>
      <c r="E654" s="90" t="s">
        <v>522</v>
      </c>
      <c r="F654" s="90"/>
      <c r="G654" s="79"/>
    </row>
    <row r="655" spans="1:16382" ht="63" x14ac:dyDescent="0.4">
      <c r="A655" s="138" t="s">
        <v>419</v>
      </c>
      <c r="B655" s="89">
        <v>1</v>
      </c>
      <c r="C655" s="99"/>
      <c r="D655" s="111" t="s">
        <v>523</v>
      </c>
      <c r="E655" s="90" t="s">
        <v>524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4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0.97222222222222221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43768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42" x14ac:dyDescent="0.4">
      <c r="A684" s="109" t="s">
        <v>93</v>
      </c>
      <c r="B684" s="89">
        <v>1</v>
      </c>
      <c r="C684" s="89"/>
      <c r="D684" s="90" t="s">
        <v>532</v>
      </c>
      <c r="E684" s="91" t="s">
        <v>531</v>
      </c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84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528</v>
      </c>
      <c r="E688" s="135" t="s">
        <v>529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131.25" customHeight="1" x14ac:dyDescent="0.4">
      <c r="A693" s="163" t="s">
        <v>14</v>
      </c>
      <c r="B693" s="89">
        <v>1</v>
      </c>
      <c r="C693" s="185"/>
      <c r="D693" s="90" t="s">
        <v>527</v>
      </c>
      <c r="E693" s="90" t="s">
        <v>533</v>
      </c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0</v>
      </c>
      <c r="C699" s="99"/>
      <c r="D699" s="465" t="s">
        <v>525</v>
      </c>
      <c r="E699" s="90" t="s">
        <v>526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0.7857142857142857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43768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 t="s">
        <v>530</v>
      </c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2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174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0.92553191489361697</v>
      </c>
      <c r="E730" s="3"/>
      <c r="F730" s="3"/>
    </row>
  </sheetData>
  <sheetProtection algorithmName="SHA-512" hashValue="s9aBVfN+Km6e2AnD5V0C1qGdOSjkEWlAv8xTNTye0pjydrnTyj4mxcM0L7jFzVRO+0QNEzhjS+AKOLL0q9vAkg==" saltValue="GRhDrdT0Vm5SJaDuB7NXbA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0:B37 B546:B555 B579:B587 B558:B565 B506:B516 B618:B626 B122:B128 B662:B668 B39:B42 B85:B102 B312:B319 B379:B389 B465:B471 B519:B525 B417:B424 B492:B504 B292:B299 B592:B605 B654:B660 B437:B444 B66:B82 B257:B264 B348:B356 B178:B185 B536:B541 B643:B649 B269:B289 B231:B235 B710:B714 B105:B110 B140:B146 B237:B244 B449:B463 B528:B529 B484:B490 B631:B638 B719:B721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ZAGHOUEN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'A2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(M Yousef) et responsable rayons (M Sabeur)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'A2 Exploitation'!B11:F11</f>
        <v>43768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>
        <f>D199</f>
        <v>0.875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546</v>
      </c>
      <c r="E17" s="43" t="s">
        <v>538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ht="33" x14ac:dyDescent="0.3">
      <c r="A20" s="4" t="s">
        <v>129</v>
      </c>
      <c r="B20" s="42">
        <v>0</v>
      </c>
      <c r="C20" s="42"/>
      <c r="D20" s="43" t="s">
        <v>539</v>
      </c>
      <c r="E20" s="42" t="s">
        <v>540</v>
      </c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7</v>
      </c>
    </row>
    <row r="23" spans="1:7" x14ac:dyDescent="0.3">
      <c r="A23" s="440" t="s">
        <v>251</v>
      </c>
      <c r="B23" s="441"/>
      <c r="C23" s="442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10</v>
      </c>
    </row>
    <row r="53" spans="1:6" x14ac:dyDescent="0.3">
      <c r="A53" s="440" t="s">
        <v>251</v>
      </c>
      <c r="B53" s="441"/>
      <c r="C53" s="44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66" x14ac:dyDescent="0.3">
      <c r="A58" s="5" t="s">
        <v>205</v>
      </c>
      <c r="B58" s="42">
        <v>1</v>
      </c>
      <c r="C58" s="42"/>
      <c r="D58" s="67" t="s">
        <v>543</v>
      </c>
      <c r="E58" s="42" t="s">
        <v>544</v>
      </c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541</v>
      </c>
      <c r="E59" s="43" t="s">
        <v>542</v>
      </c>
      <c r="F59" s="42"/>
    </row>
    <row r="60" spans="1:6" ht="20.25" customHeight="1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10</v>
      </c>
    </row>
    <row r="64" spans="1:6" x14ac:dyDescent="0.3">
      <c r="A64" s="440" t="s">
        <v>251</v>
      </c>
      <c r="B64" s="441"/>
      <c r="C64" s="442"/>
      <c r="D64" s="332">
        <f>D63/(COUNT(B56:C62)*2)</f>
        <v>0.83333333333333337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16</v>
      </c>
    </row>
    <row r="162" spans="1:6" x14ac:dyDescent="0.3">
      <c r="A162" s="440" t="s">
        <v>251</v>
      </c>
      <c r="B162" s="441"/>
      <c r="C162" s="442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1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1</v>
      </c>
    </row>
    <row r="170" spans="1:6" x14ac:dyDescent="0.3">
      <c r="A170" s="440" t="s">
        <v>251</v>
      </c>
      <c r="B170" s="441"/>
      <c r="C170" s="442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8</v>
      </c>
    </row>
    <row r="178" spans="1:7" x14ac:dyDescent="0.3">
      <c r="A178" s="440" t="s">
        <v>251</v>
      </c>
      <c r="B178" s="441"/>
      <c r="C178" s="44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ht="33" x14ac:dyDescent="0.3">
      <c r="A181" s="16" t="s">
        <v>270</v>
      </c>
      <c r="B181" s="42">
        <v>0</v>
      </c>
      <c r="C181" s="42"/>
      <c r="D181" s="43" t="s">
        <v>536</v>
      </c>
      <c r="E181" s="43" t="s">
        <v>537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8</v>
      </c>
    </row>
    <row r="187" spans="1:7" x14ac:dyDescent="0.3">
      <c r="A187" s="440" t="s">
        <v>251</v>
      </c>
      <c r="B187" s="441"/>
      <c r="C187" s="442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ht="33" x14ac:dyDescent="0.3">
      <c r="A190" s="16" t="s">
        <v>308</v>
      </c>
      <c r="B190" s="42">
        <v>1</v>
      </c>
      <c r="C190" s="42"/>
      <c r="D190" s="43" t="s">
        <v>545</v>
      </c>
      <c r="E190" s="43" t="s">
        <v>547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3</v>
      </c>
    </row>
    <row r="195" spans="1:6" x14ac:dyDescent="0.3">
      <c r="A195" s="440" t="s">
        <v>251</v>
      </c>
      <c r="B195" s="441"/>
      <c r="C195" s="442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f>E197/F197</f>
        <v>0.16666666666666666</v>
      </c>
      <c r="E197" s="72">
        <f>COUNTIF('A1 Technique'!F17:F193,"ok")</f>
        <v>1</v>
      </c>
      <c r="F197" s="73">
        <f>COUNTA('A1 Technique'!F17:F193)</f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0.875</v>
      </c>
    </row>
  </sheetData>
  <sheetProtection algorithmName="SHA-512" hashValue="IEGN1KqpAd9KY6+AWeozQburB6vkXYombje1ifLTKkGiqyMuvMTkO6w5GEnV6eTH5x3bMAj+bmEKSVx+XqZsig==" saltValue="Qn7TA2V+ZroVS64pad/Z1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37:B41 B26:B32 B181:B185 B67:B83 B88:B101 B107:B117 B46:B51 B122:B132 B56:B62 B165:B168 B173:B176 B153:B160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ZAGHOUEN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ZAGHOUEN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(M Yousef) et responsable rayons (M Sabeur)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43637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G29" sqref="G2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ZAGHOUEN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ZAGHOUEN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Souheil DRAOUI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magasin (M Yousef) et responsable rayons (M Sabeur)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43637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2019-10-30T14:28:49Z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791977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