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udit_UHD_2018\"/>
    </mc:Choice>
  </mc:AlternateContent>
  <bookViews>
    <workbookView xWindow="0" yWindow="0" windowWidth="15330" windowHeight="7560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D161" i="37"/>
  <c r="D162" i="37" s="1"/>
  <c r="C157" i="37"/>
  <c r="C156" i="37"/>
  <c r="C155" i="37"/>
  <c r="D150" i="37"/>
  <c r="C145" i="37"/>
  <c r="C144" i="37"/>
  <c r="C138" i="37"/>
  <c r="D149" i="37" s="1"/>
  <c r="C132" i="37"/>
  <c r="C130" i="37"/>
  <c r="C128" i="37"/>
  <c r="C127" i="37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D500" i="36"/>
  <c r="B498" i="36"/>
  <c r="D499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D406" i="36" s="1"/>
  <c r="D407" i="36" s="1"/>
  <c r="A394" i="36"/>
  <c r="D387" i="36"/>
  <c r="B386" i="36"/>
  <c r="C381" i="36"/>
  <c r="C378" i="36"/>
  <c r="C371" i="36"/>
  <c r="C369" i="36"/>
  <c r="C368" i="36"/>
  <c r="D373" i="36" s="1"/>
  <c r="D374" i="36" s="1"/>
  <c r="A361" i="36"/>
  <c r="B353" i="36"/>
  <c r="C348" i="36"/>
  <c r="C344" i="36"/>
  <c r="C342" i="36"/>
  <c r="C340" i="36"/>
  <c r="C331" i="36"/>
  <c r="D333" i="36" s="1"/>
  <c r="D334" i="36" s="1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37" l="1"/>
  <c r="D134" i="37" s="1"/>
  <c r="D102" i="37"/>
  <c r="D103" i="37" s="1"/>
  <c r="D63" i="37"/>
  <c r="D64" i="37" s="1"/>
  <c r="D440" i="36"/>
  <c r="D441" i="36" s="1"/>
  <c r="D426" i="36"/>
  <c r="D427" i="36" s="1"/>
  <c r="D390" i="36"/>
  <c r="D391" i="36" s="1"/>
  <c r="B115" i="29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84" i="36"/>
  <c r="D42" i="36"/>
  <c r="D43" i="36" s="1"/>
  <c r="D544" i="43"/>
  <c r="D45" i="31"/>
  <c r="D46" i="31" s="1"/>
  <c r="B55" i="29" s="1"/>
  <c r="D43" i="31"/>
  <c r="D195" i="35"/>
  <c r="D155" i="43"/>
  <c r="D157" i="43"/>
  <c r="D158" i="43" s="1"/>
  <c r="B71" i="29" s="1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357" i="36"/>
  <c r="D358" i="36" s="1"/>
  <c r="B106" i="29" s="1"/>
  <c r="D315" i="36"/>
  <c r="D102" i="36"/>
  <c r="D103" i="36" s="1"/>
  <c r="B61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<sst xmlns="http://schemas.openxmlformats.org/spreadsheetml/2006/main" count="3735" uniqueCount="434">
  <si>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</si>
  <si>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</si>
  <si>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</si>
  <si>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</si>
  <si>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</si>
  <si>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</si>
  <si>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</si>
  <si>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</si>
  <si>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</si>
  <si>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</si>
  <si>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</si>
  <si>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</si>
  <si>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</si>
  <si>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</si>
  <si>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</si>
  <si>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</si>
  <si>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</si>
  <si>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</si>
  <si>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</si>
  <si>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</si>
  <si>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</si>
  <si>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</si>
  <si>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</si>
  <si>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</si>
  <si>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</si>
  <si>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</si>
  <si>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</si>
  <si>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</si>
  <si>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</si>
  <si>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</si>
  <si>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</si>
  <si>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</si>
  <si>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</si>
  <si>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</si>
  <si>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</si>
  <si>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</si>
  <si>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</si>
  <si>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</si>
  <si>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</si>
  <si>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</si>
  <si>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</si>
  <si>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</si>
  <si>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</si>
  <si>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</si>
  <si>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</si>
  <si>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</si>
  <si>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</si>
  <si>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</si>
  <si>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</si>
  <si>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</si>
  <si>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</si>
  <si>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</si>
  <si>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</si>
  <si>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</si>
  <si>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</si>
  <si>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</si>
  <si>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</si>
  <si>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</si>
  <si>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</si>
  <si>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</si>
  <si>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</si>
  <si>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</si>
  <si>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</si>
  <si>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</si>
  <si>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</si>
  <si>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</si>
  <si>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</si>
  <si>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</si>
  <si>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</si>
  <si>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</si>
  <si>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</si>
  <si>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</si>
  <si>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</si>
  <si>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</si>
  <si>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</si>
  <si>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</si>
  <si>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</si>
  <si>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</si>
  <si>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</si>
  <si>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</si>
  <si>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</si>
  <si>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</si>
  <si>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</si>
  <si>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</si>
  <si>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</si>
  <si>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</si>
  <si>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</si>
  <si>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</si>
  <si>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</si>
  <si>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</si>
  <si>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</si>
  <si>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</si>
  <si>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</si>
  <si>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</si>
  <si>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</si>
  <si>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</si>
  <si>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</si>
  <si>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</si>
  <si>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</si>
  <si>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</si>
  <si>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</si>
  <si>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</si>
  <si>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</si>
  <si>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</si>
  <si>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</si>
  <si>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</si>
  <si>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</si>
  <si>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</si>
  <si>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</si>
  <si>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</si>
  <si>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</si>
  <si>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</si>
  <si>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</si>
  <si>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</si>
  <si>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</si>
  <si>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</si>
  <si>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</si>
  <si>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</si>
  <si>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</si>
  <si>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</si>
  <si>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</si>
  <si>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</si>
  <si>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</si>
  <si>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</si>
  <si>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</si>
  <si>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</si>
  <si>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</si>
  <si>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</si>
  <si>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</si>
  <si>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</si>
  <si>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</si>
  <si>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</si>
  <si>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</si>
  <si>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</si>
  <si>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</si>
  <si>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</si>
  <si>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</si>
  <si>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</si>
  <si>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</si>
  <si>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</si>
  <si>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</si>
  <si>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</si>
  <si>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</si>
  <si>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</si>
  <si>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</si>
  <si>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</si>
  <si>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</si>
  <si>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</si>
  <si>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</si>
  <si>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</si>
  <si>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</si>
  <si>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</si>
  <si>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</si>
  <si>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</si>
  <si>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</si>
  <si>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</si>
  <si>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</si>
  <si>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</si>
  <si>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</si>
  <si>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</si>
  <si>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</si>
  <si>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</si>
  <si>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</si>
  <si>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</si>
  <si>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</si>
  <si>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</si>
  <si>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</si>
  <si>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</si>
  <si>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</si>
  <si>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</si>
  <si>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</si>
  <si>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</si>
  <si>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</si>
  <si>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</si>
  <si>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</si>
  <si>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</si>
  <si>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</si>
  <si>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</si>
  <si>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</si>
  <si>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</si>
  <si>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</si>
  <si>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</si>
  <si>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</si>
  <si>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</si>
  <si>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</si>
  <si>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</si>
  <si>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</si>
  <si>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</si>
  <si>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</si>
  <si>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</si>
  <si>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</si>
  <si>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</si>
  <si>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</si>
  <si>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</si>
  <si>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</si>
  <si>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</si>
  <si>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</si>
  <si>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</si>
  <si>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</si>
  <si>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</si>
  <si>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</si>
  <si>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</si>
  <si>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</si>
  <si>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</si>
  <si>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</si>
  <si>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</si>
  <si>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</si>
  <si>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</si>
  <si>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</si>
  <si>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</si>
  <si>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</si>
  <si>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</si>
  <si>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</si>
  <si>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</si>
  <si>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</si>
  <si>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</si>
  <si>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</si>
  <si>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</si>
  <si>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</si>
  <si>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</si>
  <si>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</si>
  <si>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</si>
  <si>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</si>
  <si>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</si>
  <si>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</si>
  <si>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</si>
  <si>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</si>
  <si>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</si>
  <si>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</si>
  <si>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</si>
  <si>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</si>
  <si>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</si>
  <si>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</si>
  <si>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</si>
  <si>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</si>
  <si>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</si>
  <si>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</si>
  <si>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</si>
  <si>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</si>
  <si>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</si>
  <si>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</si>
  <si>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</si>
  <si>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</si>
  <si>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</si>
  <si>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</si>
  <si>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</si>
  <si>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</si>
  <si>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</si>
  <si>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</si>
  <si>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</si>
  <si>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</si>
  <si>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</si>
  <si>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</si>
  <si>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</si>
  <si>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</si>
  <si>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</si>
  <si>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</si>
  <si>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</si>
  <si>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</si>
  <si>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</si>
  <si>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</si>
  <si>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</si>
  <si>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</si>
  <si>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</si>
  <si>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</si>
  <si>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</si>
  <si>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</si>
  <si>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</si>
  <si>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</si>
  <si>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</si>
  <si>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</si>
  <si>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</si>
  <si>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</si>
  <si>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</si>
  <si>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</si>
  <si>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</si>
  <si>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</si>
  <si>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</si>
  <si>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</si>
  <si>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</si>
  <si>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</si>
  <si>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</si>
  <si>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</si>
  <si>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</si>
  <si>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</si>
  <si>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</si>
  <si>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</si>
  <si>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</si>
  <si>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</si>
  <si>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</si>
  <si>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</si>
  <si>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</si>
  <si>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</si>
  <si>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</si>
  <si>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</si>
  <si>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</si>
  <si>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</si>
  <si>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</si>
  <si>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</si>
  <si>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</si>
  <si>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</si>
  <si>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</si>
  <si>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</si>
  <si>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</si>
  <si>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</si>
  <si>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</si>
  <si>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</si>
  <si>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</si>
  <si>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</si>
  <si>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</si>
  <si>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</si>
  <si>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</si>
  <si>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</si>
  <si>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</si>
  <si>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</si>
  <si>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</si>
  <si>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</si>
  <si>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</si>
  <si>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</si>
  <si>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</si>
  <si>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</si>
  <si>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</si>
  <si>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</si>
  <si>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</si>
  <si>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</si>
  <si>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</si>
  <si>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</si>
  <si>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</si>
  <si>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</si>
  <si>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</si>
  <si>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</si>
  <si>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</si>
  <si>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</si>
  <si>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</si>
  <si>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</si>
  <si>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</si>
  <si>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</si>
  <si>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</si>
  <si>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</si>
  <si>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</si>
  <si>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</si>
  <si>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</si>
  <si>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</si>
  <si>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</si>
  <si>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</si>
  <si>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</si>
  <si>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</si>
  <si>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</si>
  <si>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</si>
  <si>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</si>
  <si>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</si>
  <si>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</si>
  <si>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</si>
  <si>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</si>
  <si>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</si>
  <si>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</si>
  <si>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</si>
  <si>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</si>
  <si>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</si>
  <si>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</si>
  <si>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</si>
  <si>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</si>
  <si>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</si>
  <si>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</si>
  <si>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</si>
  <si>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</si>
  <si>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</si>
  <si>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</si>
  <si>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</si>
  <si>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</si>
  <si>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</si>
  <si>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</si>
  <si>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</si>
  <si>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</si>
  <si>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</si>
  <si>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</si>
  <si>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</si>
  <si>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</si>
  <si>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</si>
  <si>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</si>
  <si>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</si>
  <si>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</si>
  <si>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</si>
  <si>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</si>
  <si>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</si>
  <si>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</si>
  <si>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</si>
  <si>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</si>
  <si>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</si>
  <si>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</si>
  <si>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</si>
  <si>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</si>
  <si>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</si>
  <si>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</si>
  <si>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</si>
  <si>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</si>
  <si>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</si>
  <si>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</si>
  <si>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</si>
  <si>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</si>
  <si>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</si>
  <si>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</si>
  <si>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</si>
  <si>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</si>
  <si>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</si>
  <si>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</si>
  <si>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</si>
  <si>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</si>
  <si>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Dr Hatem KARAA</t>
  </si>
  <si>
    <t>Responsable du magasin</t>
  </si>
  <si>
    <t>Zarzis</t>
  </si>
  <si>
    <t>Renforcer les opérations de nettoyage du voisinage du monte charge</t>
  </si>
  <si>
    <t>Renforcer le triage des tomates, abricots, poivrons, …</t>
  </si>
  <si>
    <t>Pas de contrôle à la thermosonde de la température à cœur d'un produit en chambre froide</t>
  </si>
  <si>
    <t>Renforcer les opérations de nettoyage du linéaire</t>
  </si>
  <si>
    <t>renforcer les opérations de nettoyage de la zone d'emballage du sucre</t>
  </si>
  <si>
    <t>Renforcer lesopérations de dépoussièrage des linéaires</t>
  </si>
  <si>
    <t>Pésence de produits épices et saveur (hrouss 200 g lot 12/7) dont les mentions obligatoires d'étiquetage (composition) sont rayées au stylo</t>
  </si>
  <si>
    <t xml:space="preserve">Dépassement des DLUO des articles suivants:
14 bocaux de shewing gum mentos white (19/04/2018)
</t>
  </si>
  <si>
    <t>Autocontrôle des températures arrêté au 15 mai 2018</t>
  </si>
  <si>
    <t>Assurer un suivi régulier des températures de stockage</t>
  </si>
  <si>
    <t>Présence de souillures au niveau du meuble surgelé</t>
  </si>
  <si>
    <t>Renforcer les opérations de nettoyage du meuble surgelé</t>
  </si>
  <si>
    <t>renforcer les opérations de nettoyage en dessous de l'élément surgelé au niveau de la réserve</t>
  </si>
  <si>
    <t>Dépassement de DLC des articles suivants:
01 danino nature (10/06/2018)
01 yaourt vanille vitalait (17/06/2018)
01 yaourt banane délice (18/06/2018)
01 yaourt vanille délice (19/06/2018)</t>
  </si>
  <si>
    <t>Mur de la zone retrait est sale</t>
  </si>
  <si>
    <t>ZARZIS</t>
  </si>
  <si>
    <t>Absence de protection de la zone de réception</t>
  </si>
  <si>
    <t>Sol de zone de vente est crevassé</t>
  </si>
  <si>
    <t>Afficheur du meuble froid yaourt non fonctionnel</t>
  </si>
  <si>
    <t>Meuble écaillé</t>
  </si>
  <si>
    <t>Distributeur à papier vide</t>
  </si>
  <si>
    <t>Présence d'une poubelle à pédale au rayon légumerie</t>
  </si>
  <si>
    <t>Sol de la réserve est crevassé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</si>
</sst>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697664"/>
        <c:axId val="67187456"/>
      </c:barChart>
      <c:catAx>
        <c:axId val="676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87456"/>
        <c:crosses val="autoZero"/>
        <c:auto val="1"/>
        <c:lblAlgn val="ctr"/>
        <c:lblOffset val="100"/>
        <c:noMultiLvlLbl val="0"/>
      </c:catAx>
      <c:valAx>
        <c:axId val="6718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6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76256"/>
        <c:axId val="70977792"/>
      </c:barChart>
      <c:catAx>
        <c:axId val="7097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77792"/>
        <c:crosses val="autoZero"/>
        <c:auto val="1"/>
        <c:lblAlgn val="ctr"/>
        <c:lblOffset val="100"/>
        <c:noMultiLvlLbl val="0"/>
      </c:catAx>
      <c:valAx>
        <c:axId val="7097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7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035904"/>
        <c:axId val="73020160"/>
      </c:barChart>
      <c:catAx>
        <c:axId val="7103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20160"/>
        <c:crosses val="autoZero"/>
        <c:auto val="1"/>
        <c:lblAlgn val="ctr"/>
        <c:lblOffset val="100"/>
        <c:noMultiLvlLbl val="0"/>
      </c:catAx>
      <c:valAx>
        <c:axId val="7302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03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065984"/>
        <c:axId val="73067520"/>
      </c:barChart>
      <c:catAx>
        <c:axId val="730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67520"/>
        <c:crosses val="autoZero"/>
        <c:auto val="1"/>
        <c:lblAlgn val="ctr"/>
        <c:lblOffset val="100"/>
        <c:noMultiLvlLbl val="0"/>
      </c:catAx>
      <c:valAx>
        <c:axId val="7306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0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152768"/>
        <c:axId val="73187328"/>
      </c:barChart>
      <c:catAx>
        <c:axId val="7315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187328"/>
        <c:crosses val="autoZero"/>
        <c:auto val="1"/>
        <c:lblAlgn val="ctr"/>
        <c:lblOffset val="100"/>
        <c:noMultiLvlLbl val="0"/>
      </c:catAx>
      <c:valAx>
        <c:axId val="7318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15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64224"/>
        <c:axId val="73365760"/>
      </c:barChart>
      <c:catAx>
        <c:axId val="733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65760"/>
        <c:crosses val="autoZero"/>
        <c:auto val="1"/>
        <c:lblAlgn val="ctr"/>
        <c:lblOffset val="100"/>
        <c:noMultiLvlLbl val="0"/>
      </c:catAx>
      <c:valAx>
        <c:axId val="733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6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0.84042553191489366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276416"/>
        <c:axId val="73282304"/>
      </c:barChart>
      <c:catAx>
        <c:axId val="7327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282304"/>
        <c:crosses val="autoZero"/>
        <c:auto val="1"/>
        <c:lblAlgn val="ctr"/>
        <c:lblOffset val="100"/>
        <c:noMultiLvlLbl val="0"/>
      </c:catAx>
      <c:valAx>
        <c:axId val="7328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27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0.76415094339622647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32608"/>
        <c:axId val="73334144"/>
      </c:barChart>
      <c:catAx>
        <c:axId val="733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34144"/>
        <c:crosses val="autoZero"/>
        <c:auto val="1"/>
        <c:lblAlgn val="ctr"/>
        <c:lblOffset val="100"/>
        <c:noMultiLvlLbl val="0"/>
      </c:catAx>
      <c:valAx>
        <c:axId val="7333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0.80228823765556001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8675968"/>
        <c:axId val="78677504"/>
        <c:extLst/>
      </c:barChart>
      <c:catAx>
        <c:axId val="78675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7504"/>
        <c:crosses val="autoZero"/>
        <c:auto val="1"/>
        <c:lblAlgn val="ctr"/>
        <c:lblOffset val="100"/>
        <c:noMultiLvlLbl val="0"/>
      </c:catAx>
      <c:valAx>
        <c:axId val="786775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964096"/>
        <c:axId val="78709120"/>
        <c:extLst/>
      </c:barChart>
      <c:catAx>
        <c:axId val="66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709120"/>
        <c:crosses val="autoZero"/>
        <c:auto val="1"/>
        <c:lblAlgn val="ctr"/>
        <c:lblOffset val="100"/>
        <c:noMultiLvlLbl val="0"/>
      </c:catAx>
      <c:valAx>
        <c:axId val="7870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9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33280"/>
        <c:axId val="67234816"/>
      </c:barChart>
      <c:catAx>
        <c:axId val="6723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34816"/>
        <c:crosses val="autoZero"/>
        <c:auto val="1"/>
        <c:lblAlgn val="ctr"/>
        <c:lblOffset val="100"/>
        <c:noMultiLvlLbl val="0"/>
      </c:catAx>
      <c:valAx>
        <c:axId val="6723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3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8768"/>
        <c:axId val="68130304"/>
      </c:barChart>
      <c:catAx>
        <c:axId val="6812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0304"/>
        <c:crosses val="autoZero"/>
        <c:auto val="1"/>
        <c:lblAlgn val="ctr"/>
        <c:lblOffset val="100"/>
        <c:noMultiLvlLbl val="0"/>
      </c:catAx>
      <c:valAx>
        <c:axId val="6813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90368"/>
        <c:axId val="70496256"/>
      </c:barChart>
      <c:catAx>
        <c:axId val="7049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96256"/>
        <c:crosses val="autoZero"/>
        <c:auto val="1"/>
        <c:lblAlgn val="ctr"/>
        <c:lblOffset val="100"/>
        <c:noMultiLvlLbl val="0"/>
      </c:catAx>
      <c:valAx>
        <c:axId val="704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9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37984"/>
        <c:axId val="70539520"/>
      </c:barChart>
      <c:catAx>
        <c:axId val="705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539520"/>
        <c:crosses val="autoZero"/>
        <c:auto val="1"/>
        <c:lblAlgn val="ctr"/>
        <c:lblOffset val="100"/>
        <c:noMultiLvlLbl val="0"/>
      </c:catAx>
      <c:valAx>
        <c:axId val="7053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3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77152"/>
        <c:axId val="70865664"/>
      </c:barChart>
      <c:catAx>
        <c:axId val="705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65664"/>
        <c:crosses val="autoZero"/>
        <c:auto val="1"/>
        <c:lblAlgn val="ctr"/>
        <c:lblOffset val="100"/>
        <c:noMultiLvlLbl val="0"/>
      </c:catAx>
      <c:valAx>
        <c:axId val="7086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895104"/>
        <c:axId val="70896640"/>
      </c:barChart>
      <c:catAx>
        <c:axId val="7089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96640"/>
        <c:crosses val="autoZero"/>
        <c:auto val="1"/>
        <c:lblAlgn val="ctr"/>
        <c:lblOffset val="100"/>
        <c:noMultiLvlLbl val="0"/>
      </c:catAx>
      <c:valAx>
        <c:axId val="7089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89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0.36666666666666664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43008"/>
        <c:axId val="70444544"/>
      </c:barChart>
      <c:catAx>
        <c:axId val="704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44544"/>
        <c:crosses val="autoZero"/>
        <c:auto val="1"/>
        <c:lblAlgn val="ctr"/>
        <c:lblOffset val="100"/>
        <c:noMultiLvlLbl val="0"/>
      </c:catAx>
      <c:valAx>
        <c:axId val="7044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32736"/>
        <c:axId val="70942720"/>
      </c:barChart>
      <c:catAx>
        <c:axId val="7093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42720"/>
        <c:crosses val="autoZero"/>
        <c:auto val="1"/>
        <c:lblAlgn val="ctr"/>
        <c:lblOffset val="100"/>
        <c:noMultiLvlLbl val="0"/>
      </c:catAx>
      <c:valAx>
        <c:axId val="7094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3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46" zoomScaleSheetLayoutView="100" workbookViewId="0">
      <selection activeCell="I20" sqref="I20"/>
    </sheetView>
  </sheetViews>
  <sheetFormatPr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407</v>
      </c>
      <c r="B18" s="317"/>
      <c r="C18" s="317"/>
      <c r="D18" s="318" t="s">
        <v>426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3" t="s">
        <v>326</v>
      </c>
      <c r="C23" s="313"/>
      <c r="D23" s="61"/>
      <c r="E23" s="61"/>
      <c r="F23" s="61"/>
      <c r="G23" s="61"/>
      <c r="H23" s="61"/>
      <c r="I23" s="61"/>
      <c r="J23" s="60" t="str">
        <f>D18</f>
        <v>ZARZIS</v>
      </c>
    </row>
    <row r="24" spans="1:11" ht="33" customHeight="1" x14ac:dyDescent="0.25">
      <c r="A24" s="242" t="s">
        <v>327</v>
      </c>
      <c r="B24" s="312">
        <f>AVERAGE('A1 Exploitation'!D549,'A1 Technique'!D199)</f>
        <v>0.80228823765556001</v>
      </c>
      <c r="C24" s="312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2">
        <f>AVERAGE('A2 Exploitation'!D549,'A2 Technique'!D199)</f>
        <v>0</v>
      </c>
      <c r="C25" s="312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2">
        <f>AVERAGE('A3 Exploitation'!D549,'A3 Technique'!D199)</f>
        <v>0</v>
      </c>
      <c r="C26" s="312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2">
        <f>AVERAGE('A4 Exploitation'!D549,'A4 Technique'!D199)</f>
        <v>0</v>
      </c>
      <c r="C27" s="312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2"/>
      <c r="C28" s="312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2"/>
      <c r="C29" s="312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3" t="s">
        <v>333</v>
      </c>
      <c r="C33" s="313"/>
      <c r="D33" s="61"/>
      <c r="E33" s="61"/>
      <c r="F33" s="61"/>
      <c r="G33" s="61"/>
      <c r="H33" s="61"/>
      <c r="I33" s="61"/>
      <c r="J33" s="60" t="str">
        <f>D18</f>
        <v>ZARZIS</v>
      </c>
    </row>
    <row r="34" spans="1:10" ht="33" customHeight="1" x14ac:dyDescent="0.25">
      <c r="A34" s="242" t="s">
        <v>327</v>
      </c>
      <c r="B34" s="312">
        <f>'A1 Exploitation'!D549</f>
        <v>0.76415094339622647</v>
      </c>
      <c r="C34" s="312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2">
        <f>'A2 Exploitation'!D549</f>
        <v>0</v>
      </c>
      <c r="C35" s="312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2">
        <f>'A3 Exploitation'!D549</f>
        <v>0</v>
      </c>
      <c r="C36" s="312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2">
        <f>'A4 Exploitation'!D549</f>
        <v>0</v>
      </c>
      <c r="C37" s="312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2"/>
      <c r="C38" s="312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2"/>
      <c r="C39" s="312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6" t="s">
        <v>334</v>
      </c>
      <c r="C42" s="316"/>
      <c r="D42" s="61"/>
      <c r="E42" s="61"/>
      <c r="F42" s="61"/>
      <c r="G42" s="61"/>
      <c r="H42" s="61"/>
      <c r="I42" s="61"/>
      <c r="J42" s="60" t="str">
        <f>D18</f>
        <v>ZARZIS</v>
      </c>
    </row>
    <row r="43" spans="1:10" ht="33" customHeight="1" x14ac:dyDescent="0.25">
      <c r="A43" s="242" t="s">
        <v>327</v>
      </c>
      <c r="B43" s="312">
        <f>AVERAGE('A1 Exploitation'!D547, 'A1 Technique'!D197)</f>
        <v>0.2</v>
      </c>
      <c r="C43" s="312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2" t="e">
        <f>AVERAGE('A2 Exploitation'!D547, 'A2 Technique'!D197)</f>
        <v>#DIV/0!</v>
      </c>
      <c r="C44" s="312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2" t="e">
        <f>AVERAGE('A3 Exploitation'!D547, 'A3 Technique'!D197)</f>
        <v>#DIV/0!</v>
      </c>
      <c r="C45" s="312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2" t="e">
        <f>AVERAGE('A4 Exploitation'!D547, 'A4 Technique'!D197)</f>
        <v>#DIV/0!</v>
      </c>
      <c r="C46" s="312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2"/>
      <c r="C47" s="312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2"/>
      <c r="C48" s="312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3" t="s">
        <v>335</v>
      </c>
      <c r="C51" s="313"/>
      <c r="D51" s="61"/>
      <c r="E51" s="61"/>
      <c r="F51" s="61"/>
      <c r="G51" s="61"/>
      <c r="H51" s="61"/>
      <c r="I51" s="61"/>
      <c r="J51" s="60" t="str">
        <f>D18</f>
        <v>ZARZIS</v>
      </c>
    </row>
    <row r="52" spans="1:10" ht="33" customHeight="1" x14ac:dyDescent="0.25">
      <c r="A52" s="242" t="s">
        <v>327</v>
      </c>
      <c r="B52" s="315">
        <f>'A1 Exploitation'!D46</f>
        <v>0.96666666666666667</v>
      </c>
      <c r="C52" s="315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5">
        <f>'A2 Exploitation'!D46</f>
        <v>0</v>
      </c>
      <c r="C53" s="315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5">
        <f>'A3 Exploitation'!D46</f>
        <v>0</v>
      </c>
      <c r="C54" s="315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5">
        <f>'A4 Exploitation'!D46</f>
        <v>0</v>
      </c>
      <c r="C55" s="315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5"/>
      <c r="C56" s="315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5"/>
      <c r="C57" s="315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3" t="s">
        <v>336</v>
      </c>
      <c r="C60" s="313"/>
      <c r="D60" s="61"/>
      <c r="E60" s="61"/>
      <c r="F60" s="61"/>
      <c r="G60" s="61"/>
      <c r="H60" s="61"/>
      <c r="I60" s="61"/>
      <c r="J60" s="60" t="str">
        <f>D18</f>
        <v>ZARZIS</v>
      </c>
    </row>
    <row r="61" spans="1:10" ht="33" customHeight="1" x14ac:dyDescent="0.25">
      <c r="A61" s="242" t="s">
        <v>327</v>
      </c>
      <c r="B61" s="312" t="e">
        <f>'A1 Exploitation'!D103</f>
        <v>#DIV/0!</v>
      </c>
      <c r="C61" s="312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2">
        <f>'A2 Exploitation'!D103</f>
        <v>0</v>
      </c>
      <c r="C62" s="312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2">
        <f>'A3 Exploitation'!D103</f>
        <v>0</v>
      </c>
      <c r="C63" s="312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2">
        <f>'A4 Exploitation'!D103</f>
        <v>0</v>
      </c>
      <c r="C64" s="312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2" t="e">
        <f>#REF!</f>
        <v>#REF!</v>
      </c>
      <c r="C65" s="312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2" t="e">
        <f>#REF!</f>
        <v>#REF!</v>
      </c>
      <c r="C66" s="312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3" t="s">
        <v>337</v>
      </c>
      <c r="C69" s="313"/>
      <c r="D69" s="61"/>
      <c r="E69" s="61"/>
      <c r="F69" s="61"/>
      <c r="G69" s="61"/>
      <c r="H69" s="61"/>
      <c r="I69" s="61"/>
      <c r="J69" s="60" t="str">
        <f>D18</f>
        <v>ZARZIS</v>
      </c>
    </row>
    <row r="70" spans="1:10" ht="33" customHeight="1" x14ac:dyDescent="0.25">
      <c r="A70" s="242" t="s">
        <v>327</v>
      </c>
      <c r="B70" s="312" t="e">
        <f>'A1 Exploitation'!D158</f>
        <v>#DIV/0!</v>
      </c>
      <c r="C70" s="312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2">
        <f>'A2 Exploitation'!D158</f>
        <v>0</v>
      </c>
      <c r="C71" s="312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2">
        <f>'A3 Exploitation'!D158</f>
        <v>0</v>
      </c>
      <c r="C72" s="312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2">
        <f>'A4 Exploitation'!D158</f>
        <v>0</v>
      </c>
      <c r="C73" s="312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2"/>
      <c r="C74" s="312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2"/>
      <c r="C75" s="312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3" t="s">
        <v>338</v>
      </c>
      <c r="C78" s="313"/>
      <c r="D78" s="61"/>
      <c r="E78" s="61"/>
      <c r="F78" s="61"/>
      <c r="G78" s="61"/>
      <c r="H78" s="61"/>
      <c r="I78" s="61"/>
      <c r="J78" s="60" t="str">
        <f>D18</f>
        <v>ZARZIS</v>
      </c>
    </row>
    <row r="79" spans="1:10" ht="33" customHeight="1" x14ac:dyDescent="0.25">
      <c r="A79" s="242" t="s">
        <v>327</v>
      </c>
      <c r="B79" s="312" t="e">
        <f>'A1 Exploitation'!D205</f>
        <v>#DIV/0!</v>
      </c>
      <c r="C79" s="312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2">
        <f>'A2 Exploitation'!D205</f>
        <v>0</v>
      </c>
      <c r="C80" s="312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2">
        <f>'A3 Exploitation'!D205</f>
        <v>0</v>
      </c>
      <c r="C81" s="312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2">
        <f>'A4 Exploitation'!D205</f>
        <v>0</v>
      </c>
      <c r="C82" s="312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2"/>
      <c r="C83" s="312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2"/>
      <c r="C84" s="312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3" t="s">
        <v>339</v>
      </c>
      <c r="C87" s="313"/>
      <c r="D87" s="61"/>
      <c r="E87" s="61"/>
      <c r="F87" s="61"/>
      <c r="G87" s="61"/>
      <c r="H87" s="61"/>
      <c r="I87" s="61"/>
      <c r="J87" s="60" t="str">
        <f>D18</f>
        <v>ZARZIS</v>
      </c>
    </row>
    <row r="88" spans="1:10" ht="33" customHeight="1" x14ac:dyDescent="0.25">
      <c r="A88" s="242" t="s">
        <v>327</v>
      </c>
      <c r="B88" s="312" t="e">
        <f>'A1 Exploitation'!D266</f>
        <v>#DIV/0!</v>
      </c>
      <c r="C88" s="312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2">
        <f>'A2 Exploitation'!D266</f>
        <v>0</v>
      </c>
      <c r="C89" s="312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2">
        <f>'A3 Exploitation'!D266</f>
        <v>0</v>
      </c>
      <c r="C90" s="312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2">
        <f>'A4 Exploitation'!D266</f>
        <v>0</v>
      </c>
      <c r="C91" s="312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2"/>
      <c r="C92" s="312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2"/>
      <c r="C93" s="312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3" t="s">
        <v>340</v>
      </c>
      <c r="C96" s="313"/>
      <c r="D96" s="61"/>
      <c r="E96" s="61"/>
      <c r="F96" s="61"/>
      <c r="G96" s="61"/>
      <c r="H96" s="61"/>
      <c r="I96" s="61"/>
      <c r="J96" s="60" t="str">
        <f>D18</f>
        <v>ZARZIS</v>
      </c>
    </row>
    <row r="97" spans="1:10" ht="33" customHeight="1" x14ac:dyDescent="0.25">
      <c r="A97" s="242" t="s">
        <v>327</v>
      </c>
      <c r="B97" s="312" t="e">
        <f>'A1 Exploitation'!D318</f>
        <v>#DIV/0!</v>
      </c>
      <c r="C97" s="312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2">
        <f>'A2 Exploitation'!D318</f>
        <v>0</v>
      </c>
      <c r="C98" s="312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2">
        <f>'A3 Exploitation'!D318</f>
        <v>0</v>
      </c>
      <c r="C99" s="312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2">
        <f>'A4 Exploitation'!D318</f>
        <v>0</v>
      </c>
      <c r="C100" s="312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2"/>
      <c r="C101" s="312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2"/>
      <c r="C102" s="312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3" t="s">
        <v>341</v>
      </c>
      <c r="C105" s="313"/>
      <c r="D105" s="61"/>
      <c r="E105" s="61"/>
      <c r="F105" s="61"/>
      <c r="G105" s="61"/>
      <c r="H105" s="61"/>
      <c r="I105" s="61"/>
      <c r="J105" s="60" t="str">
        <f>D18</f>
        <v>ZARZIS</v>
      </c>
    </row>
    <row r="106" spans="1:10" ht="33" customHeight="1" x14ac:dyDescent="0.25">
      <c r="A106" s="242" t="s">
        <v>327</v>
      </c>
      <c r="B106" s="312">
        <f>'A1 Exploitation'!D358</f>
        <v>0.93478260869565222</v>
      </c>
      <c r="C106" s="312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2">
        <f>'A2 Exploitation'!D358</f>
        <v>0</v>
      </c>
      <c r="C107" s="312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2">
        <f>'A3 Exploitation'!D358</f>
        <v>0</v>
      </c>
      <c r="C108" s="312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2">
        <f>'A4 Exploitation'!D358</f>
        <v>0</v>
      </c>
      <c r="C109" s="312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2"/>
      <c r="C110" s="312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2"/>
      <c r="C111" s="312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3" t="s">
        <v>342</v>
      </c>
      <c r="C114" s="313"/>
      <c r="D114" s="61"/>
      <c r="E114" s="61"/>
      <c r="F114" s="61"/>
      <c r="G114" s="61"/>
      <c r="H114" s="61"/>
      <c r="I114" s="61"/>
      <c r="J114" s="60" t="str">
        <f>D18</f>
        <v>ZARZIS</v>
      </c>
    </row>
    <row r="115" spans="1:10" ht="33" customHeight="1" x14ac:dyDescent="0.25">
      <c r="A115" s="242" t="s">
        <v>327</v>
      </c>
      <c r="B115" s="312">
        <f>'A1 Exploitation'!D391</f>
        <v>0.36666666666666664</v>
      </c>
      <c r="C115" s="312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2">
        <f>'A2 Exploitation'!D391</f>
        <v>0</v>
      </c>
      <c r="C116" s="312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2">
        <f>'A3 Exploitation'!D391</f>
        <v>0</v>
      </c>
      <c r="C117" s="312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2">
        <f>'A4 Exploitation'!D391</f>
        <v>0</v>
      </c>
      <c r="C118" s="312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2"/>
      <c r="C119" s="312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2"/>
      <c r="C120" s="312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3" t="s">
        <v>343</v>
      </c>
      <c r="C123" s="313"/>
      <c r="D123" s="61"/>
      <c r="E123" s="61"/>
      <c r="F123" s="61"/>
      <c r="G123" s="61"/>
      <c r="H123" s="61"/>
      <c r="I123" s="61"/>
      <c r="J123" s="60" t="str">
        <f>D18</f>
        <v>ZARZIS</v>
      </c>
    </row>
    <row r="124" spans="1:10" ht="33" customHeight="1" x14ac:dyDescent="0.25">
      <c r="A124" s="242" t="s">
        <v>327</v>
      </c>
      <c r="B124" s="312">
        <f>'A1 Exploitation'!D444</f>
        <v>0.56666666666666665</v>
      </c>
      <c r="C124" s="312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2">
        <f>'A2 Exploitation'!D444</f>
        <v>0</v>
      </c>
      <c r="C125" s="312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2">
        <f>'A3 Exploitation'!D444</f>
        <v>0</v>
      </c>
      <c r="C126" s="312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2">
        <f>'A4 Exploitation'!D444</f>
        <v>0</v>
      </c>
      <c r="C127" s="312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2"/>
      <c r="C128" s="312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2"/>
      <c r="C129" s="312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3" t="s">
        <v>344</v>
      </c>
      <c r="C132" s="313"/>
      <c r="D132" s="61"/>
      <c r="E132" s="61"/>
      <c r="F132" s="61"/>
      <c r="G132" s="61"/>
      <c r="H132" s="61"/>
      <c r="I132" s="61"/>
      <c r="J132" s="60" t="str">
        <f>D18</f>
        <v>ZARZIS</v>
      </c>
    </row>
    <row r="133" spans="1:10" ht="33" customHeight="1" x14ac:dyDescent="0.25">
      <c r="A133" s="242" t="s">
        <v>327</v>
      </c>
      <c r="B133" s="312" t="e">
        <f>'A1 Exploitation'!D481</f>
        <v>#DIV/0!</v>
      </c>
      <c r="C133" s="312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2">
        <f>'A2 Exploitation'!D481</f>
        <v>0</v>
      </c>
      <c r="C134" s="312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2">
        <f>'A3 Exploitation'!D481</f>
        <v>0</v>
      </c>
      <c r="C135" s="312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2">
        <f>'A4 Exploitation'!D481</f>
        <v>0</v>
      </c>
      <c r="C136" s="312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2"/>
      <c r="C137" s="312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2"/>
      <c r="C138" s="312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3" t="s">
        <v>345</v>
      </c>
      <c r="C141" s="313"/>
      <c r="D141" s="61"/>
      <c r="E141" s="61"/>
      <c r="F141" s="61"/>
      <c r="G141" s="61"/>
      <c r="H141" s="61"/>
      <c r="I141" s="61"/>
      <c r="J141" s="60" t="str">
        <f>D18</f>
        <v>ZARZIS</v>
      </c>
    </row>
    <row r="142" spans="1:10" ht="33" customHeight="1" x14ac:dyDescent="0.25">
      <c r="A142" s="242" t="s">
        <v>327</v>
      </c>
      <c r="B142" s="312">
        <f>'A1 Exploitation'!D503</f>
        <v>1</v>
      </c>
      <c r="C142" s="312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2">
        <f>'A2 Exploitation'!D503</f>
        <v>0</v>
      </c>
      <c r="C143" s="312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2">
        <f>'A3 Exploitation'!D503</f>
        <v>0</v>
      </c>
      <c r="C144" s="312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2">
        <f>'A4 Exploitation'!D503</f>
        <v>0</v>
      </c>
      <c r="C145" s="312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2"/>
      <c r="C146" s="312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2"/>
      <c r="C147" s="312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3" t="s">
        <v>346</v>
      </c>
      <c r="C150" s="313"/>
      <c r="D150" s="61"/>
      <c r="E150" s="61"/>
      <c r="F150" s="61"/>
      <c r="G150" s="61"/>
      <c r="H150" s="61"/>
      <c r="I150" s="61"/>
      <c r="J150" s="60" t="str">
        <f>D18</f>
        <v>ZARZIS</v>
      </c>
    </row>
    <row r="151" spans="1:10" ht="33" customHeight="1" x14ac:dyDescent="0.25">
      <c r="A151" s="242" t="s">
        <v>327</v>
      </c>
      <c r="B151" s="312">
        <f>'A1 Exploitation'!D514</f>
        <v>1</v>
      </c>
      <c r="C151" s="312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2">
        <f>'A2 Exploitation'!D514</f>
        <v>0</v>
      </c>
      <c r="C152" s="312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2">
        <f>'A3 Exploitation'!D514</f>
        <v>0</v>
      </c>
      <c r="C153" s="312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2">
        <f>'A4 Exploitation'!D514</f>
        <v>0</v>
      </c>
      <c r="C154" s="312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2"/>
      <c r="C155" s="312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2"/>
      <c r="C156" s="312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4"/>
      <c r="C159" s="31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3" t="s">
        <v>347</v>
      </c>
      <c r="C160" s="313"/>
      <c r="D160" s="61"/>
      <c r="E160" s="61"/>
      <c r="F160" s="61"/>
      <c r="G160" s="61"/>
      <c r="H160" s="61"/>
      <c r="I160" s="61"/>
      <c r="J160" s="60" t="str">
        <f>D18</f>
        <v>ZARZIS</v>
      </c>
    </row>
    <row r="161" spans="1:10" ht="33" customHeight="1" x14ac:dyDescent="0.25">
      <c r="A161" s="242" t="s">
        <v>327</v>
      </c>
      <c r="B161" s="312">
        <f>'A1 Exploitation'!D534</f>
        <v>1</v>
      </c>
      <c r="C161" s="312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2">
        <f>'A2 Exploitation'!D534</f>
        <v>0</v>
      </c>
      <c r="C162" s="312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2">
        <f>'A3 Exploitation'!D534</f>
        <v>0</v>
      </c>
      <c r="C163" s="312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2">
        <f>'A4 Exploitation'!D534</f>
        <v>0</v>
      </c>
      <c r="C164" s="312"/>
    </row>
    <row r="165" spans="1:10" ht="33" customHeight="1" x14ac:dyDescent="0.25">
      <c r="A165" s="241" t="s">
        <v>331</v>
      </c>
      <c r="B165" s="312"/>
      <c r="C165" s="312"/>
    </row>
    <row r="166" spans="1:10" ht="18" x14ac:dyDescent="0.25">
      <c r="A166" s="241" t="s">
        <v>332</v>
      </c>
      <c r="B166" s="312"/>
      <c r="C166" s="312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3" t="s">
        <v>348</v>
      </c>
      <c r="C169" s="313"/>
      <c r="J169" s="60" t="str">
        <f>D18</f>
        <v>ZARZIS</v>
      </c>
    </row>
    <row r="170" spans="1:10" ht="33" customHeight="1" x14ac:dyDescent="0.25">
      <c r="A170" s="242" t="s">
        <v>327</v>
      </c>
      <c r="B170" s="312">
        <f>'A1 Exploitation'!D545</f>
        <v>0.83333333333333337</v>
      </c>
      <c r="C170" s="312"/>
    </row>
    <row r="171" spans="1:10" ht="33" customHeight="1" x14ac:dyDescent="0.25">
      <c r="A171" s="241" t="s">
        <v>328</v>
      </c>
      <c r="B171" s="312">
        <f>'A2 Exploitation'!D545</f>
        <v>0</v>
      </c>
      <c r="C171" s="312"/>
    </row>
    <row r="172" spans="1:10" ht="33" customHeight="1" x14ac:dyDescent="0.25">
      <c r="A172" s="242" t="s">
        <v>329</v>
      </c>
      <c r="B172" s="312">
        <f>'A3 Exploitation'!D545</f>
        <v>0</v>
      </c>
      <c r="C172" s="312"/>
    </row>
    <row r="173" spans="1:10" ht="33" customHeight="1" x14ac:dyDescent="0.25">
      <c r="A173" s="242" t="s">
        <v>330</v>
      </c>
      <c r="B173" s="312">
        <f>'A4 Exploitation'!D545</f>
        <v>0</v>
      </c>
      <c r="C173" s="312"/>
    </row>
    <row r="174" spans="1:10" ht="33" customHeight="1" x14ac:dyDescent="0.25">
      <c r="A174" s="241" t="s">
        <v>331</v>
      </c>
      <c r="B174" s="312"/>
      <c r="C174" s="312"/>
    </row>
    <row r="175" spans="1:10" ht="18" x14ac:dyDescent="0.25">
      <c r="A175" s="241" t="s">
        <v>332</v>
      </c>
      <c r="B175" s="312"/>
      <c r="C175" s="312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3" t="s">
        <v>349</v>
      </c>
      <c r="C178" s="313"/>
      <c r="J178" s="60" t="str">
        <f>D18</f>
        <v>ZARZIS</v>
      </c>
    </row>
    <row r="179" spans="1:10" ht="33" customHeight="1" x14ac:dyDescent="0.25">
      <c r="A179" s="242" t="s">
        <v>327</v>
      </c>
      <c r="B179" s="312">
        <f>'A1 Technique'!D199</f>
        <v>0.84042553191489366</v>
      </c>
      <c r="C179" s="312"/>
    </row>
    <row r="180" spans="1:10" ht="33" customHeight="1" x14ac:dyDescent="0.25">
      <c r="A180" s="241" t="s">
        <v>328</v>
      </c>
      <c r="B180" s="312">
        <f>'A2 Technique'!D199</f>
        <v>0</v>
      </c>
      <c r="C180" s="312"/>
    </row>
    <row r="181" spans="1:10" ht="33" customHeight="1" x14ac:dyDescent="0.25">
      <c r="A181" s="242" t="s">
        <v>329</v>
      </c>
      <c r="B181" s="312">
        <f>'A3 Technique'!D199</f>
        <v>0</v>
      </c>
      <c r="C181" s="312"/>
    </row>
    <row r="182" spans="1:10" ht="33" customHeight="1" x14ac:dyDescent="0.25">
      <c r="A182" s="242" t="s">
        <v>330</v>
      </c>
      <c r="B182" s="312">
        <f>'A4 Technique'!D199</f>
        <v>0</v>
      </c>
      <c r="C182" s="312"/>
    </row>
    <row r="183" spans="1:10" ht="33" customHeight="1" x14ac:dyDescent="0.25">
      <c r="A183" s="241" t="s">
        <v>331</v>
      </c>
      <c r="B183" s="312"/>
      <c r="C183" s="312"/>
    </row>
    <row r="184" spans="1:10" ht="18" x14ac:dyDescent="0.25">
      <c r="A184" s="241" t="s">
        <v>332</v>
      </c>
      <c r="B184" s="312"/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topLeftCell="A446" zoomScaleNormal="100" zoomScaleSheetLayoutView="70" workbookViewId="0">
      <selection activeCell="D13" sqref="D13:G13"/>
    </sheetView>
  </sheetViews>
  <sheetFormatPr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">
        <v>410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 t="s">
        <v>408</v>
      </c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 t="s">
        <v>409</v>
      </c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>
        <v>43272</v>
      </c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0.76415094339622647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43272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ht="33" x14ac:dyDescent="0.3">
      <c r="A22" s="53" t="s">
        <v>188</v>
      </c>
      <c r="B22" s="109">
        <v>1</v>
      </c>
      <c r="C22" s="109"/>
      <c r="D22" s="74" t="s">
        <v>411</v>
      </c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7</v>
      </c>
    </row>
    <row r="26" spans="1:8" x14ac:dyDescent="0.3">
      <c r="A26" s="248" t="s">
        <v>35</v>
      </c>
      <c r="B26" s="249"/>
      <c r="C26" s="250"/>
      <c r="D26" s="251">
        <f>D25/(COUNT(B21:C24)*2)</f>
        <v>0.875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199">
        <v>0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43272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43272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43272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43272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43272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43272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414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6" x14ac:dyDescent="0.35">
      <c r="A340" s="164" t="s">
        <v>318</v>
      </c>
      <c r="B340" s="109">
        <v>1</v>
      </c>
      <c r="C340" s="122" t="str">
        <f>IF(B340=0, -5, "0")</f>
        <v>0</v>
      </c>
      <c r="D340" s="134" t="s">
        <v>412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413</v>
      </c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199">
        <v>0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0.93478260869565222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43272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3" x14ac:dyDescent="0.3">
      <c r="A372" s="53" t="s">
        <v>262</v>
      </c>
      <c r="B372" s="109">
        <v>1</v>
      </c>
      <c r="C372" s="110"/>
      <c r="D372" s="121" t="s">
        <v>415</v>
      </c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416</v>
      </c>
      <c r="E377" s="73"/>
      <c r="F377" s="158"/>
      <c r="G377" s="106"/>
    </row>
    <row r="378" spans="1:7" ht="66.7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418</v>
      </c>
      <c r="E378" s="85"/>
      <c r="F378" s="158"/>
      <c r="G378" s="106"/>
    </row>
    <row r="379" spans="1:7" x14ac:dyDescent="0.3">
      <c r="A379" s="53" t="s">
        <v>132</v>
      </c>
      <c r="B379" s="109" t="s">
        <v>32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 t="s">
        <v>32</v>
      </c>
      <c r="C380" s="109"/>
      <c r="D380" s="74"/>
      <c r="E380" s="73"/>
      <c r="F380" s="158"/>
      <c r="G380" s="106"/>
    </row>
    <row r="381" spans="1:7" ht="49.5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417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199">
        <v>0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-4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-0.2857142857142857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0.36666666666666664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43272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51.75" customHeight="1" x14ac:dyDescent="0.3">
      <c r="A398" s="15" t="s">
        <v>102</v>
      </c>
      <c r="B398" s="109">
        <v>1</v>
      </c>
      <c r="C398" s="109"/>
      <c r="D398" s="74" t="s">
        <v>423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83.25" x14ac:dyDescent="0.35">
      <c r="A411" s="206" t="s">
        <v>55</v>
      </c>
      <c r="B411" s="109">
        <v>0</v>
      </c>
      <c r="C411" s="112">
        <f>IF(B411=0, -10, IF(B411=1, -5, "0"))</f>
        <v>-10</v>
      </c>
      <c r="D411" s="74" t="s">
        <v>424</v>
      </c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0.125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49.5" x14ac:dyDescent="0.3">
      <c r="A430" s="7" t="s">
        <v>267</v>
      </c>
      <c r="B430" s="109">
        <v>0</v>
      </c>
      <c r="C430" s="109"/>
      <c r="D430" s="108" t="s">
        <v>421</v>
      </c>
      <c r="E430" s="74" t="s">
        <v>422</v>
      </c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240" t="s">
        <v>391</v>
      </c>
      <c r="B438" s="109">
        <v>0</v>
      </c>
      <c r="C438" s="122">
        <f>IF(B438=0, -5, "0")</f>
        <v>-5</v>
      </c>
      <c r="D438" s="108" t="s">
        <v>419</v>
      </c>
      <c r="E438" s="108" t="s">
        <v>420</v>
      </c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199">
        <v>0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0.3888888888888889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0.56666666666666665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43272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43272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43272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43272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>
        <v>0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20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43272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1</v>
      </c>
      <c r="C541" s="109"/>
      <c r="D541" s="74" t="s">
        <v>425</v>
      </c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199">
        <v>0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5</v>
      </c>
    </row>
    <row r="545" spans="1:4" x14ac:dyDescent="0.3">
      <c r="A545" s="248" t="s">
        <v>35</v>
      </c>
      <c r="B545" s="260"/>
      <c r="C545" s="261"/>
      <c r="D545" s="262">
        <f>D544/(COUNT(B540:C543)*2)</f>
        <v>0.83333333333333337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162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0.76415094339622647</v>
      </c>
    </row>
  </sheetData>
  <sheetProtection algorithmName="SHA-512" hashValue="2FAtvMNO4wllr1J+lWq6Dj2ikEw3ERUGHOVkJWLdCX7IGb5cvrpjkm+q0cqabcyeUObVwdwMa5m10AkTVQsRFw==" saltValue="09qi182uVYTyDIytwapec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41" zoomScale="90" zoomScaleNormal="90" workbookViewId="0">
      <selection activeCell="E50" sqref="E50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'A1 Exploitation'!A8:F8</f>
        <v>Zarzis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5" t="s">
        <v>42</v>
      </c>
      <c r="B8" s="361" t="str">
        <f>'A1 Exploitation'!B9:F9</f>
        <v>Dr Hatem KARAA</v>
      </c>
      <c r="C8" s="361"/>
      <c r="D8" s="361"/>
      <c r="E8" s="361"/>
      <c r="F8" s="361"/>
      <c r="G8" s="104"/>
    </row>
    <row r="9" spans="1:7" s="11" customFormat="1" ht="24" x14ac:dyDescent="0.45">
      <c r="A9" s="246" t="s">
        <v>44</v>
      </c>
      <c r="B9" s="362" t="str">
        <f>'A1 Exploitation'!B10:F10</f>
        <v>Responsable du magasin</v>
      </c>
      <c r="C9" s="362"/>
      <c r="D9" s="362"/>
      <c r="E9" s="362"/>
      <c r="F9" s="362"/>
      <c r="G9" s="104"/>
    </row>
    <row r="10" spans="1:7" s="11" customFormat="1" ht="24" x14ac:dyDescent="0.45">
      <c r="A10" s="245" t="s">
        <v>43</v>
      </c>
      <c r="B10" s="359">
        <f>'A1 Exploitation'!B11:F11</f>
        <v>43272</v>
      </c>
      <c r="C10" s="359"/>
      <c r="D10" s="359"/>
      <c r="E10" s="359"/>
      <c r="F10" s="359"/>
      <c r="G10" s="104"/>
    </row>
    <row r="11" spans="1:7" s="11" customFormat="1" ht="24" x14ac:dyDescent="0.45">
      <c r="A11" s="245" t="s">
        <v>294</v>
      </c>
      <c r="B11" s="358">
        <f>D199</f>
        <v>0.84042553191489366</v>
      </c>
      <c r="C11" s="358"/>
      <c r="D11" s="358"/>
      <c r="E11" s="358"/>
      <c r="F11" s="358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0</v>
      </c>
      <c r="C17" s="73"/>
      <c r="D17" s="74" t="s">
        <v>427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8</v>
      </c>
    </row>
    <row r="23" spans="1:7" x14ac:dyDescent="0.3">
      <c r="A23" s="346" t="s">
        <v>295</v>
      </c>
      <c r="B23" s="347"/>
      <c r="C23" s="348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14</v>
      </c>
    </row>
    <row r="34" spans="1:7" x14ac:dyDescent="0.3">
      <c r="A34" s="346" t="s">
        <v>295</v>
      </c>
      <c r="B34" s="347"/>
      <c r="C34" s="348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1</v>
      </c>
      <c r="C46" s="73"/>
      <c r="D46" s="74" t="s">
        <v>433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1</v>
      </c>
      <c r="C48" s="73"/>
      <c r="D48" s="74" t="s">
        <v>428</v>
      </c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10</v>
      </c>
    </row>
    <row r="53" spans="1:7" x14ac:dyDescent="0.3">
      <c r="A53" s="346" t="s">
        <v>295</v>
      </c>
      <c r="B53" s="347"/>
      <c r="C53" s="348"/>
      <c r="D53" s="288">
        <f>D52/(COUNT(B46:C51)*2)</f>
        <v>0.83333333333333337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1</v>
      </c>
      <c r="C58" s="73"/>
      <c r="D58" s="74" t="s">
        <v>430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0</v>
      </c>
      <c r="C60" s="99">
        <f>IF(B60=0, -5, "0")</f>
        <v>-5</v>
      </c>
      <c r="D60" s="74" t="s">
        <v>429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6</v>
      </c>
    </row>
    <row r="64" spans="1:7" x14ac:dyDescent="0.3">
      <c r="A64" s="346" t="s">
        <v>295</v>
      </c>
      <c r="B64" s="347"/>
      <c r="C64" s="348"/>
      <c r="D64" s="288">
        <f>D63/(COUNT(B56:C62)*2)</f>
        <v>0.375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431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15</v>
      </c>
    </row>
    <row r="162" spans="1:7" x14ac:dyDescent="0.3">
      <c r="A162" s="346" t="s">
        <v>295</v>
      </c>
      <c r="B162" s="347"/>
      <c r="C162" s="348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4</v>
      </c>
    </row>
    <row r="170" spans="1:7" x14ac:dyDescent="0.3">
      <c r="A170" s="346" t="s">
        <v>295</v>
      </c>
      <c r="B170" s="347"/>
      <c r="C170" s="348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8</v>
      </c>
    </row>
    <row r="178" spans="1:7" x14ac:dyDescent="0.3">
      <c r="A178" s="346" t="s">
        <v>295</v>
      </c>
      <c r="B178" s="347"/>
      <c r="C178" s="348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2</v>
      </c>
      <c r="C182" s="73"/>
      <c r="D182" s="74" t="s">
        <v>432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8</v>
      </c>
    </row>
    <row r="187" spans="1:7" x14ac:dyDescent="0.3">
      <c r="A187" s="346" t="s">
        <v>295</v>
      </c>
      <c r="B187" s="347"/>
      <c r="C187" s="348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6</v>
      </c>
    </row>
    <row r="195" spans="1:6" x14ac:dyDescent="0.3">
      <c r="A195" s="346" t="s">
        <v>295</v>
      </c>
      <c r="B195" s="347"/>
      <c r="C195" s="348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0.4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0.84042553191489366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ZARZIS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/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/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/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63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63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63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ZARZIS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ZARZIS</v>
      </c>
      <c r="B8" s="341"/>
      <c r="C8" s="341"/>
      <c r="D8" s="341"/>
      <c r="E8" s="341"/>
      <c r="F8" s="341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0">
        <f>D549</f>
        <v>0</v>
      </c>
      <c r="C12" s="370"/>
      <c r="D12" s="370"/>
      <c r="E12" s="370"/>
      <c r="F12" s="370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'A3 Exploitation'!A8:F8</f>
        <v>ZARZIS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ZARZIS</v>
      </c>
      <c r="B8" s="341"/>
      <c r="C8" s="341"/>
      <c r="D8" s="341"/>
      <c r="E8" s="341"/>
      <c r="F8" s="341"/>
      <c r="G8" s="104"/>
    </row>
    <row r="9" spans="1:7" ht="24" x14ac:dyDescent="0.45">
      <c r="A9" s="306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307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306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ht="16.5" customHeight="1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ht="16.5" customHeight="1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ht="16.5" customHeight="1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ht="16.5" customHeight="1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ht="16.5" customHeigh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ht="16.5" customHeight="1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ht="16.5" customHeight="1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ht="16.5" customHeight="1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ht="16.5" customHeight="1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ht="16.5" customHeight="1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ht="16.5" customHeight="1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ht="16.5" customHeight="1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ht="16.5" customHeight="1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e">
        <f>#REF!</f>
        <v>#REF!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Hatem</cp:lastModifiedBy>
  <cp:lastPrinted>2018-02-22T14:54:44Z</cp:lastPrinted>
  <dcterms:created xsi:type="dcterms:W3CDTF">2015-10-03T07:44:26Z</dcterms:created>
  <dcterms:modified xsi:type="dcterms:W3CDTF">2018-06-24T21:36:04Z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