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Silver mall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D493" i="36"/>
  <c r="D494" i="36" s="1"/>
  <c r="C490" i="36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D42" i="36" s="1"/>
  <c r="D43" i="36" s="1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544" i="36"/>
  <c r="D533" i="36"/>
  <c r="D534" i="36" s="1"/>
  <c r="B161" i="29" s="1"/>
  <c r="D477" i="36"/>
  <c r="D478" i="36" s="1"/>
  <c r="D426" i="36"/>
  <c r="D427" i="36" s="1"/>
  <c r="D406" i="36"/>
  <c r="D407" i="36" s="1"/>
  <c r="D387" i="36"/>
  <c r="D390" i="36" s="1"/>
  <c r="D391" i="36" s="1"/>
  <c r="B115" i="29" s="1"/>
  <c r="D373" i="36"/>
  <c r="D374" i="36" s="1"/>
  <c r="D354" i="36"/>
  <c r="D355" i="36" s="1"/>
  <c r="D314" i="36"/>
  <c r="D315" i="36" s="1"/>
  <c r="D201" i="36"/>
  <c r="D202" i="36" s="1"/>
  <c r="D154" i="36"/>
  <c r="D155" i="36" s="1"/>
  <c r="D100" i="36"/>
  <c r="D101" i="36" s="1"/>
  <c r="D84" i="36"/>
  <c r="D85" i="36" s="1"/>
  <c r="D544" i="43"/>
  <c r="D45" i="31"/>
  <c r="D46" i="31" s="1"/>
  <c r="B55" i="29" s="1"/>
  <c r="D43" i="31"/>
  <c r="D441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80" i="36" l="1"/>
  <c r="D481" i="36" s="1"/>
  <c r="B133" i="29" s="1"/>
  <c r="D388" i="36"/>
  <c r="D443" i="36"/>
  <c r="D444" i="36" s="1"/>
  <c r="B124" i="29" s="1"/>
  <c r="D357" i="36"/>
  <c r="D358" i="36" s="1"/>
  <c r="B106" i="29" s="1"/>
  <c r="D317" i="36"/>
  <c r="D318" i="36" s="1"/>
  <c r="B97" i="29" s="1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<sst xmlns="http://schemas.openxmlformats.org/spreadsheetml/2006/main" count="3679" uniqueCount="434">
  <si>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</si>
  <si>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</si>
  <si>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</si>
  <si>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</si>
  <si>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</si>
  <si>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</si>
  <si>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</si>
  <si>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</si>
  <si>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</si>
  <si>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</si>
  <si>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</si>
  <si>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</si>
  <si>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</si>
  <si>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</si>
  <si>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</si>
  <si>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</si>
  <si>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</si>
  <si>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</si>
  <si>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</si>
  <si>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</si>
  <si>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</si>
  <si>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</si>
  <si>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</si>
  <si>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</si>
  <si>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</si>
  <si>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</si>
  <si>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</si>
  <si>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</si>
  <si>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</si>
  <si>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</si>
  <si>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</si>
  <si>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</si>
  <si>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</si>
  <si>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</si>
  <si>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</si>
  <si>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</si>
  <si>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</si>
  <si>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</si>
  <si>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</si>
  <si>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</si>
  <si>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</si>
  <si>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</si>
  <si>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</si>
  <si>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</si>
  <si>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</si>
  <si>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</si>
  <si>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</si>
  <si>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</si>
  <si>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</si>
  <si>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</si>
  <si>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</si>
  <si>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</si>
  <si>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</si>
  <si>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</si>
  <si>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</si>
  <si>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</si>
  <si>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</si>
  <si>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</si>
  <si>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</si>
  <si>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</si>
  <si>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</si>
  <si>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</si>
  <si>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</si>
  <si>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</si>
  <si>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</si>
  <si>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</si>
  <si>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</si>
  <si>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</si>
  <si>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</si>
  <si>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</si>
  <si>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</si>
  <si>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</si>
  <si>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</si>
  <si>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</si>
  <si>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</si>
  <si>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</si>
  <si>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</si>
  <si>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</si>
  <si>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</si>
  <si>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</si>
  <si>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</si>
  <si>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</si>
  <si>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</si>
  <si>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</si>
  <si>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</si>
  <si>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</si>
  <si>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</si>
  <si>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</si>
  <si>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</si>
  <si>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</si>
  <si>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</si>
  <si>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</si>
  <si>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</si>
  <si>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</si>
  <si>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</si>
  <si>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</si>
  <si>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</si>
  <si>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</si>
  <si>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</si>
  <si>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</si>
  <si>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</si>
  <si>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</si>
  <si>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</si>
  <si>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</si>
  <si>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</si>
  <si>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</si>
  <si>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</si>
  <si>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</si>
  <si>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</si>
  <si>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</si>
  <si>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</si>
  <si>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</si>
  <si>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</si>
  <si>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</si>
  <si>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</si>
  <si>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</si>
  <si>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</si>
  <si>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</si>
  <si>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</si>
  <si>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</si>
  <si>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</si>
  <si>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</si>
  <si>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</si>
  <si>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</si>
  <si>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</si>
  <si>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</si>
  <si>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</si>
  <si>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</si>
  <si>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</si>
  <si>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</si>
  <si>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</si>
  <si>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</si>
  <si>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</si>
  <si>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</si>
  <si>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</si>
  <si>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</si>
  <si>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</si>
  <si>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</si>
  <si>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</si>
  <si>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</si>
  <si>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</si>
  <si>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</si>
  <si>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</si>
  <si>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</si>
  <si>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</si>
  <si>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</si>
  <si>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</si>
  <si>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</si>
  <si>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</si>
  <si>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</si>
  <si>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</si>
  <si>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</si>
  <si>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</si>
  <si>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</si>
  <si>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</si>
  <si>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</si>
  <si>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</si>
  <si>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</si>
  <si>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</si>
  <si>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</si>
  <si>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</si>
  <si>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</si>
  <si>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</si>
  <si>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</si>
  <si>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</si>
  <si>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</si>
  <si>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</si>
  <si>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</si>
  <si>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</si>
  <si>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</si>
  <si>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</si>
  <si>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</si>
  <si>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</si>
  <si>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</si>
  <si>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</si>
  <si>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</si>
  <si>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</si>
  <si>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</si>
  <si>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</si>
  <si>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</si>
  <si>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</si>
  <si>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</si>
  <si>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</si>
  <si>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</si>
  <si>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</si>
  <si>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</si>
  <si>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</si>
  <si>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</si>
  <si>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</si>
  <si>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</si>
  <si>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</si>
  <si>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</si>
  <si>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</si>
  <si>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</si>
  <si>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</si>
  <si>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</si>
  <si>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</si>
  <si>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</si>
  <si>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</si>
  <si>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</si>
  <si>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</si>
  <si>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</si>
  <si>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</si>
  <si>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</si>
  <si>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</si>
  <si>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</si>
  <si>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</si>
  <si>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</si>
  <si>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</si>
  <si>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</si>
  <si>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</si>
  <si>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</si>
  <si>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</si>
  <si>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</si>
  <si>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</si>
  <si>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</si>
  <si>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</si>
  <si>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</si>
  <si>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</si>
  <si>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</si>
  <si>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</si>
  <si>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</si>
  <si>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</si>
  <si>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</si>
  <si>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</si>
  <si>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</si>
  <si>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</si>
  <si>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</si>
  <si>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</si>
  <si>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</si>
  <si>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</si>
  <si>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</si>
  <si>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</si>
  <si>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</si>
  <si>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</si>
  <si>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</si>
  <si>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</si>
  <si>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</si>
  <si>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</si>
  <si>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</si>
  <si>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</si>
  <si>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</si>
  <si>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</si>
  <si>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</si>
  <si>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</si>
  <si>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</si>
  <si>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</si>
  <si>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</si>
  <si>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</si>
  <si>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</si>
  <si>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</si>
  <si>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</si>
  <si>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</si>
  <si>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</si>
  <si>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</si>
  <si>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</si>
  <si>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</si>
  <si>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</si>
  <si>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</si>
  <si>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</si>
  <si>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</si>
  <si>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</si>
  <si>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</si>
  <si>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</si>
  <si>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</si>
  <si>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</si>
  <si>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</si>
  <si>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</si>
  <si>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</si>
  <si>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</si>
  <si>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</si>
  <si>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</si>
  <si>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</si>
  <si>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</si>
  <si>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</si>
  <si>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</si>
  <si>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</si>
  <si>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</si>
  <si>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</si>
  <si>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</si>
  <si>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</si>
  <si>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</si>
  <si>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</si>
  <si>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</si>
  <si>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</si>
  <si>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</si>
  <si>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</si>
  <si>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</si>
  <si>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</si>
  <si>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</si>
  <si>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</si>
  <si>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</si>
  <si>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</si>
  <si>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</si>
  <si>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</si>
  <si>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</si>
  <si>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</si>
  <si>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</si>
  <si>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</si>
  <si>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</si>
  <si>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</si>
  <si>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</si>
  <si>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</si>
  <si>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</si>
  <si>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</si>
  <si>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</si>
  <si>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</si>
  <si>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</si>
  <si>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</si>
  <si>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</si>
  <si>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</si>
  <si>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</si>
  <si>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</si>
  <si>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</si>
  <si>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</si>
  <si>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</si>
  <si>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</si>
  <si>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</si>
  <si>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</si>
  <si>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</si>
  <si>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</si>
  <si>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</si>
  <si>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</si>
  <si>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</si>
  <si>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</si>
  <si>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</si>
  <si>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</si>
  <si>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</si>
  <si>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</si>
  <si>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</si>
  <si>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</si>
  <si>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</si>
  <si>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</si>
  <si>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</si>
  <si>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</si>
  <si>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</si>
  <si>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</si>
  <si>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</si>
  <si>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</si>
  <si>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</si>
  <si>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</si>
  <si>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</si>
  <si>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</si>
  <si>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</si>
  <si>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</si>
  <si>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</si>
  <si>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</si>
  <si>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</si>
  <si>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</si>
  <si>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</si>
  <si>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</si>
  <si>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</si>
  <si>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</si>
  <si>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</si>
  <si>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</si>
  <si>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</si>
  <si>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</si>
  <si>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</si>
  <si>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</si>
  <si>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</si>
  <si>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</si>
  <si>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</si>
  <si>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</si>
  <si>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</si>
  <si>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</si>
  <si>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</si>
  <si>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</si>
  <si>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</si>
  <si>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</si>
  <si>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</si>
  <si>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</si>
  <si>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</si>
  <si>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</si>
  <si>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</si>
  <si>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</si>
  <si>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</si>
  <si>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</si>
  <si>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</si>
  <si>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</si>
  <si>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</si>
  <si>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</si>
  <si>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</si>
  <si>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</si>
  <si>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</si>
  <si>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</si>
  <si>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</si>
  <si>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</si>
  <si>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</si>
  <si>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</si>
  <si>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</si>
  <si>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</si>
  <si>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</si>
  <si>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</si>
  <si>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</si>
  <si>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</si>
  <si>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</si>
  <si>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</si>
  <si>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</si>
  <si>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</si>
  <si>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</si>
  <si>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</si>
  <si>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</si>
  <si>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</si>
  <si>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</si>
  <si>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</si>
  <si>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</si>
  <si>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</si>
  <si>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</si>
  <si>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Silver Mall</t>
  </si>
  <si>
    <t>M Dhia Mechlaoui</t>
  </si>
  <si>
    <t>Le Directeur Magasin M Sami</t>
  </si>
  <si>
    <t>Le thermomètre à sonde était défaillant, le réceptioniste utilise le thermomètre du rayon PLS.</t>
  </si>
  <si>
    <t>Absence de l'ancien rapport et du plan d'action.</t>
  </si>
  <si>
    <t>Le test de traçabilité était correct, l'opératrice maitrise l'enregistrement des documents de traçabilité.</t>
  </si>
  <si>
    <t>La qualité de fraîcheur des bananes n’était pas satisfaisante, renforcer le tri des fruits exposés.</t>
  </si>
  <si>
    <t xml:space="preserve">Assurer le nettoyage des fixateurs de prix au niveau des meubles froid.
</t>
  </si>
  <si>
    <t xml:space="preserve">Les DF et DLC étaient illisibles pour le « Jambon de dinde fumé, Chahia », renforcer le tri des produits exposés.
</t>
  </si>
  <si>
    <t>Assurer une meilleure protection de l’harissa.</t>
  </si>
  <si>
    <t>Le personnel manque de formation en bonnes pratiques d'hgiène.</t>
  </si>
  <si>
    <t>la résine était décollée.</t>
  </si>
  <si>
    <t>Procéder aux réparations.</t>
  </si>
  <si>
    <t>Hygrométrie= 49%</t>
  </si>
  <si>
    <t>L'accés au lave-mains était dificile à cause de l'emplacement d'un chariot, veuillez dégager cette zone.
Absence de savon liquide.</t>
  </si>
  <si>
    <t>Température affichée: 3,2°C
Température affichée: 4°C</t>
  </si>
  <si>
    <t>Température affichée: 4°C
Température mesurée: 6°C</t>
  </si>
  <si>
    <t>Absence de distributeur de savon liquide au niveau du laboratoire de la boulangerie.</t>
  </si>
  <si>
    <t>Fournier cet élément.</t>
  </si>
  <si>
    <t>Procéder à la fixation des portes-appâts.</t>
  </si>
  <si>
    <t xml:space="preserve"> </t>
  </si>
  <si>
    <t>Afficher l'ancien rapport sur le tableau de chaque rayon</t>
  </si>
  <si>
    <t xml:space="preserve">Absence de la mention de l’ingrédient « sésame » pour le produit « DORIAYA, Mme Fathallah », aviser le fournisseur sur cette non-conformité. (voir photo).
</t>
  </si>
  <si>
    <t>Afficher les anciens rapports sur les tableaux de chaque rayon</t>
  </si>
  <si>
    <t xml:space="preserve">Les barquettes de poulets libre service (El Mazraa) étaient stockés dans un caddy au niveau de la chambre froide.
</t>
  </si>
  <si>
    <t>Interdire le stockage des produits dans les caddys.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</si>
</sst>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0" fillId="0" borderId="1" xfId="0" applyNumberFormat="1" applyFont="1" applyFill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0.8214285714285714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793536"/>
        <c:axId val="-349801152"/>
      </c:barChart>
      <c:catAx>
        <c:axId val="-34979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801152"/>
        <c:crosses val="autoZero"/>
        <c:auto val="1"/>
        <c:lblAlgn val="ctr"/>
        <c:lblOffset val="100"/>
        <c:noMultiLvlLbl val="0"/>
      </c:catAx>
      <c:valAx>
        <c:axId val="-34980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79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3008"/>
        <c:axId val="-156223216"/>
      </c:barChart>
      <c:catAx>
        <c:axId val="-15623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23216"/>
        <c:crosses val="autoZero"/>
        <c:auto val="1"/>
        <c:lblAlgn val="ctr"/>
        <c:lblOffset val="100"/>
        <c:noMultiLvlLbl val="0"/>
      </c:catAx>
      <c:valAx>
        <c:axId val="-15622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29200"/>
        <c:axId val="-156237904"/>
      </c:barChart>
      <c:catAx>
        <c:axId val="-15622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37904"/>
        <c:crosses val="autoZero"/>
        <c:auto val="1"/>
        <c:lblAlgn val="ctr"/>
        <c:lblOffset val="100"/>
        <c:noMultiLvlLbl val="0"/>
      </c:catAx>
      <c:valAx>
        <c:axId val="-15623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2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6816"/>
        <c:axId val="-156234096"/>
      </c:barChart>
      <c:catAx>
        <c:axId val="-15623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34096"/>
        <c:crosses val="autoZero"/>
        <c:auto val="1"/>
        <c:lblAlgn val="ctr"/>
        <c:lblOffset val="100"/>
        <c:noMultiLvlLbl val="0"/>
      </c:catAx>
      <c:valAx>
        <c:axId val="-15623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0832"/>
        <c:axId val="-156230288"/>
      </c:barChart>
      <c:catAx>
        <c:axId val="-15623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30288"/>
        <c:crosses val="autoZero"/>
        <c:auto val="1"/>
        <c:lblAlgn val="ctr"/>
        <c:lblOffset val="100"/>
        <c:noMultiLvlLbl val="0"/>
      </c:catAx>
      <c:valAx>
        <c:axId val="-15623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0672"/>
        <c:axId val="-350329376"/>
      </c:barChart>
      <c:catAx>
        <c:axId val="-35032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9376"/>
        <c:crosses val="autoZero"/>
        <c:auto val="1"/>
        <c:lblAlgn val="ctr"/>
        <c:lblOffset val="100"/>
        <c:noMultiLvlLbl val="0"/>
      </c:catAx>
      <c:valAx>
        <c:axId val="-35032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15232"/>
        <c:axId val="-350316864"/>
      </c:barChart>
      <c:catAx>
        <c:axId val="-35031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16864"/>
        <c:crosses val="autoZero"/>
        <c:auto val="1"/>
        <c:lblAlgn val="ctr"/>
        <c:lblOffset val="100"/>
        <c:noMultiLvlLbl val="0"/>
      </c:catAx>
      <c:valAx>
        <c:axId val="-350316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1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14688"/>
        <c:axId val="-350328288"/>
      </c:barChart>
      <c:catAx>
        <c:axId val="-3503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8288"/>
        <c:crosses val="autoZero"/>
        <c:auto val="1"/>
        <c:lblAlgn val="ctr"/>
        <c:lblOffset val="100"/>
        <c:noMultiLvlLbl val="0"/>
      </c:catAx>
      <c:valAx>
        <c:axId val="-35032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1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0.91838235294117654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50327200"/>
        <c:axId val="-350324480"/>
        <c:extLst xmlns:c16r2="http://schemas.microsoft.com/office/drawing/2015/06/chart"/>
      </c:barChart>
      <c:catAx>
        <c:axId val="-350327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4480"/>
        <c:crosses val="autoZero"/>
        <c:auto val="1"/>
        <c:lblAlgn val="ctr"/>
        <c:lblOffset val="100"/>
        <c:noMultiLvlLbl val="0"/>
      </c:catAx>
      <c:valAx>
        <c:axId val="-3503244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7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50325568"/>
        <c:axId val="-350325024"/>
        <c:extLst xmlns:c16r2="http://schemas.microsoft.com/office/drawing/2015/06/chart"/>
      </c:barChart>
      <c:catAx>
        <c:axId val="-35032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5024"/>
        <c:crosses val="autoZero"/>
        <c:auto val="1"/>
        <c:lblAlgn val="ctr"/>
        <c:lblOffset val="100"/>
        <c:noMultiLvlLbl val="0"/>
      </c:catAx>
      <c:valAx>
        <c:axId val="-35032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796256"/>
        <c:axId val="-349791360"/>
      </c:barChart>
      <c:catAx>
        <c:axId val="-34979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1360"/>
        <c:crosses val="autoZero"/>
        <c:auto val="1"/>
        <c:lblAlgn val="ctr"/>
        <c:lblOffset val="100"/>
        <c:noMultiLvlLbl val="0"/>
      </c:catAx>
      <c:valAx>
        <c:axId val="-34979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79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800608"/>
        <c:axId val="-349795168"/>
      </c:barChart>
      <c:catAx>
        <c:axId val="-34980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5168"/>
        <c:crosses val="autoZero"/>
        <c:auto val="1"/>
        <c:lblAlgn val="ctr"/>
        <c:lblOffset val="100"/>
        <c:noMultiLvlLbl val="0"/>
      </c:catAx>
      <c:valAx>
        <c:axId val="-34979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80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792448"/>
        <c:axId val="-349804960"/>
      </c:barChart>
      <c:catAx>
        <c:axId val="-34979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804960"/>
        <c:crosses val="autoZero"/>
        <c:auto val="1"/>
        <c:lblAlgn val="ctr"/>
        <c:lblOffset val="100"/>
        <c:noMultiLvlLbl val="0"/>
      </c:catAx>
      <c:valAx>
        <c:axId val="-34980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79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798976"/>
        <c:axId val="-349791904"/>
      </c:barChart>
      <c:catAx>
        <c:axId val="-34979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1904"/>
        <c:crosses val="autoZero"/>
        <c:auto val="1"/>
        <c:lblAlgn val="ctr"/>
        <c:lblOffset val="100"/>
        <c:noMultiLvlLbl val="0"/>
      </c:catAx>
      <c:valAx>
        <c:axId val="-34979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79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9803872"/>
        <c:axId val="-349797888"/>
      </c:barChart>
      <c:catAx>
        <c:axId val="-3498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9797888"/>
        <c:crosses val="autoZero"/>
        <c:auto val="1"/>
        <c:lblAlgn val="ctr"/>
        <c:lblOffset val="100"/>
        <c:noMultiLvlLbl val="0"/>
      </c:catAx>
      <c:valAx>
        <c:axId val="-34979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98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5728"/>
        <c:axId val="-156225936"/>
      </c:barChart>
      <c:catAx>
        <c:axId val="-15623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25936"/>
        <c:crosses val="autoZero"/>
        <c:auto val="1"/>
        <c:lblAlgn val="ctr"/>
        <c:lblOffset val="100"/>
        <c:noMultiLvlLbl val="0"/>
      </c:catAx>
      <c:valAx>
        <c:axId val="-15622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5184"/>
        <c:axId val="-156231376"/>
      </c:barChart>
      <c:catAx>
        <c:axId val="-15623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31376"/>
        <c:crosses val="autoZero"/>
        <c:auto val="1"/>
        <c:lblAlgn val="ctr"/>
        <c:lblOffset val="100"/>
        <c:noMultiLvlLbl val="0"/>
      </c:catAx>
      <c:valAx>
        <c:axId val="-15623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0.89655172413793105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6234640"/>
        <c:axId val="-156227024"/>
      </c:barChart>
      <c:catAx>
        <c:axId val="-15623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6227024"/>
        <c:crosses val="autoZero"/>
        <c:auto val="1"/>
        <c:lblAlgn val="ctr"/>
        <c:lblOffset val="100"/>
        <c:noMultiLvlLbl val="0"/>
      </c:catAx>
      <c:valAx>
        <c:axId val="-15622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623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D29" sqref="D2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0" t="s">
        <v>407</v>
      </c>
      <c r="B18" s="320"/>
      <c r="C18" s="320"/>
      <c r="D18" s="321" t="s">
        <v>408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2" t="s">
        <v>324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Silver Mall</v>
      </c>
    </row>
    <row r="24" spans="1:11" ht="33" customHeight="1" x14ac:dyDescent="0.25">
      <c r="A24" s="242" t="s">
        <v>327</v>
      </c>
      <c r="B24" s="315">
        <f>AVERAGE('A1 Exploitation'!D549,'A1 Technique'!D199)</f>
        <v>0.91838235294117654</v>
      </c>
      <c r="C24" s="315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5">
        <f>AVERAGE('A2 Exploitation'!D549,'A2 Technique'!D199)</f>
        <v>0</v>
      </c>
      <c r="C25" s="315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5">
        <f>AVERAGE('A3 Exploitation'!D549,'A3 Technique'!D199)</f>
        <v>0</v>
      </c>
      <c r="C26" s="315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5">
        <f>AVERAGE('A4 Exploitation'!D549,'A4 Technique'!D199)</f>
        <v>0</v>
      </c>
      <c r="C27" s="315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5"/>
      <c r="C28" s="315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5"/>
      <c r="C29" s="315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Silver Mall</v>
      </c>
    </row>
    <row r="34" spans="1:10" ht="33" customHeight="1" x14ac:dyDescent="0.25">
      <c r="A34" s="242" t="s">
        <v>327</v>
      </c>
      <c r="B34" s="315">
        <f>'A1 Exploitation'!D549</f>
        <v>0.92500000000000004</v>
      </c>
      <c r="C34" s="315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5">
        <f>'A2 Exploitation'!D549</f>
        <v>0</v>
      </c>
      <c r="C35" s="315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5">
        <f>'A3 Exploitation'!D549</f>
        <v>0</v>
      </c>
      <c r="C36" s="315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5">
        <f>'A4 Exploitation'!D549</f>
        <v>0</v>
      </c>
      <c r="C37" s="315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5"/>
      <c r="C38" s="315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5"/>
      <c r="C39" s="315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Silver Mall</v>
      </c>
    </row>
    <row r="43" spans="1:10" ht="33" customHeight="1" x14ac:dyDescent="0.25">
      <c r="A43" s="242" t="s">
        <v>327</v>
      </c>
      <c r="B43" s="315">
        <f>AVERAGE('A1 Exploitation'!D547, 'A1 Technique'!D197)</f>
        <v>1</v>
      </c>
      <c r="C43" s="315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5" t="e">
        <f>AVERAGE('A2 Exploitation'!D547, 'A2 Technique'!D197)</f>
        <v>#DIV/0!</v>
      </c>
      <c r="C44" s="315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5" t="e">
        <f>AVERAGE('A3 Exploitation'!D547, 'A3 Technique'!D197)</f>
        <v>#DIV/0!</v>
      </c>
      <c r="C45" s="315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5" t="e">
        <f>AVERAGE('A4 Exploitation'!D547, 'A4 Technique'!D197)</f>
        <v>#DIV/0!</v>
      </c>
      <c r="C46" s="315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5"/>
      <c r="C47" s="315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5"/>
      <c r="C48" s="315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Silver Mall</v>
      </c>
    </row>
    <row r="52" spans="1:10" ht="33" customHeight="1" x14ac:dyDescent="0.25">
      <c r="A52" s="242" t="s">
        <v>327</v>
      </c>
      <c r="B52" s="318">
        <f>'A1 Exploitation'!D46</f>
        <v>0.8214285714285714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Silver Mall</v>
      </c>
    </row>
    <row r="61" spans="1:10" ht="33" customHeight="1" x14ac:dyDescent="0.25">
      <c r="A61" s="242" t="s">
        <v>327</v>
      </c>
      <c r="B61" s="315">
        <f>'A1 Exploitation'!D103</f>
        <v>0.9375</v>
      </c>
      <c r="C61" s="315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5">
        <f>'A2 Exploitation'!D103</f>
        <v>0</v>
      </c>
      <c r="C62" s="315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5">
        <f>'A3 Exploitation'!D103</f>
        <v>0</v>
      </c>
      <c r="C63" s="315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5">
        <f>'A4 Exploitation'!D103</f>
        <v>0</v>
      </c>
      <c r="C64" s="315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5" t="e">
        <f>#REF!</f>
        <v>#REF!</v>
      </c>
      <c r="C65" s="315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5" t="e">
        <f>#REF!</f>
        <v>#REF!</v>
      </c>
      <c r="C66" s="315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Silver Mall</v>
      </c>
    </row>
    <row r="70" spans="1:10" ht="33" customHeight="1" x14ac:dyDescent="0.25">
      <c r="A70" s="242" t="s">
        <v>327</v>
      </c>
      <c r="B70" s="315" t="e">
        <f>'A1 Exploitation'!D158</f>
        <v>#DIV/0!</v>
      </c>
      <c r="C70" s="315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5">
        <f>'A2 Exploitation'!D158</f>
        <v>0</v>
      </c>
      <c r="C71" s="315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5">
        <f>'A3 Exploitation'!D158</f>
        <v>0</v>
      </c>
      <c r="C72" s="315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5">
        <f>'A4 Exploitation'!D158</f>
        <v>0</v>
      </c>
      <c r="C73" s="315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5"/>
      <c r="C74" s="315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5"/>
      <c r="C75" s="315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Silver Mall</v>
      </c>
    </row>
    <row r="79" spans="1:10" ht="33" customHeight="1" x14ac:dyDescent="0.25">
      <c r="A79" s="242" t="s">
        <v>327</v>
      </c>
      <c r="B79" s="315" t="e">
        <f>'A1 Exploitation'!D205</f>
        <v>#DIV/0!</v>
      </c>
      <c r="C79" s="315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5">
        <f>'A2 Exploitation'!D205</f>
        <v>0</v>
      </c>
      <c r="C80" s="315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5">
        <f>'A3 Exploitation'!D205</f>
        <v>0</v>
      </c>
      <c r="C81" s="315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5">
        <f>'A4 Exploitation'!D205</f>
        <v>0</v>
      </c>
      <c r="C82" s="315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5"/>
      <c r="C83" s="315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5"/>
      <c r="C84" s="315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Silver Mall</v>
      </c>
    </row>
    <row r="88" spans="1:10" ht="33" customHeight="1" x14ac:dyDescent="0.25">
      <c r="A88" s="242" t="s">
        <v>327</v>
      </c>
      <c r="B88" s="315" t="e">
        <f>'A1 Exploitation'!D266</f>
        <v>#DIV/0!</v>
      </c>
      <c r="C88" s="315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5">
        <f>'A2 Exploitation'!D266</f>
        <v>0</v>
      </c>
      <c r="C89" s="315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5">
        <f>'A3 Exploitation'!D266</f>
        <v>0</v>
      </c>
      <c r="C90" s="315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5">
        <f>'A4 Exploitation'!D266</f>
        <v>0</v>
      </c>
      <c r="C91" s="315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5"/>
      <c r="C92" s="315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5"/>
      <c r="C93" s="315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Silver Mall</v>
      </c>
    </row>
    <row r="97" spans="1:10" ht="33" customHeight="1" x14ac:dyDescent="0.25">
      <c r="A97" s="242" t="s">
        <v>327</v>
      </c>
      <c r="B97" s="315" t="e">
        <f>'A1 Exploitation'!D318</f>
        <v>#DIV/0!</v>
      </c>
      <c r="C97" s="315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5">
        <f>'A2 Exploitation'!D318</f>
        <v>0</v>
      </c>
      <c r="C98" s="315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5">
        <f>'A3 Exploitation'!D318</f>
        <v>0</v>
      </c>
      <c r="C99" s="315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5">
        <f>'A4 Exploitation'!D318</f>
        <v>0</v>
      </c>
      <c r="C100" s="315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5"/>
      <c r="C101" s="315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5"/>
      <c r="C102" s="315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Silver Mall</v>
      </c>
    </row>
    <row r="106" spans="1:10" ht="33" customHeight="1" x14ac:dyDescent="0.25">
      <c r="A106" s="242" t="s">
        <v>327</v>
      </c>
      <c r="B106" s="315">
        <f>'A1 Exploitation'!D358</f>
        <v>0.93478260869565222</v>
      </c>
      <c r="C106" s="315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5">
        <f>'A2 Exploitation'!D358</f>
        <v>0</v>
      </c>
      <c r="C107" s="315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5">
        <f>'A3 Exploitation'!D358</f>
        <v>0</v>
      </c>
      <c r="C108" s="315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5">
        <f>'A4 Exploitation'!D358</f>
        <v>0</v>
      </c>
      <c r="C109" s="315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5"/>
      <c r="C110" s="315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5"/>
      <c r="C111" s="315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Silver Mall</v>
      </c>
    </row>
    <row r="115" spans="1:10" ht="33" customHeight="1" x14ac:dyDescent="0.25">
      <c r="A115" s="242" t="s">
        <v>327</v>
      </c>
      <c r="B115" s="315">
        <f>'A1 Exploitation'!D391</f>
        <v>0.9375</v>
      </c>
      <c r="C115" s="315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5">
        <f>'A2 Exploitation'!D391</f>
        <v>0</v>
      </c>
      <c r="C116" s="315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5">
        <f>'A3 Exploitation'!D391</f>
        <v>0</v>
      </c>
      <c r="C117" s="315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5">
        <f>'A4 Exploitation'!D391</f>
        <v>0</v>
      </c>
      <c r="C118" s="315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5"/>
      <c r="C119" s="315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5"/>
      <c r="C120" s="315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Silver Mall</v>
      </c>
    </row>
    <row r="124" spans="1:10" ht="33" customHeight="1" x14ac:dyDescent="0.25">
      <c r="A124" s="242" t="s">
        <v>327</v>
      </c>
      <c r="B124" s="315">
        <f>'A1 Exploitation'!D444</f>
        <v>0.89655172413793105</v>
      </c>
      <c r="C124" s="315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5">
        <f>'A2 Exploitation'!D444</f>
        <v>0</v>
      </c>
      <c r="C125" s="315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5">
        <f>'A3 Exploitation'!D444</f>
        <v>0</v>
      </c>
      <c r="C126" s="315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5">
        <f>'A4 Exploitation'!D444</f>
        <v>0</v>
      </c>
      <c r="C127" s="315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5"/>
      <c r="C128" s="315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5"/>
      <c r="C129" s="315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Silver Mall</v>
      </c>
    </row>
    <row r="133" spans="1:10" ht="33" customHeight="1" x14ac:dyDescent="0.25">
      <c r="A133" s="242" t="s">
        <v>327</v>
      </c>
      <c r="B133" s="315">
        <f>'A1 Exploitation'!D481</f>
        <v>0.9285714285714286</v>
      </c>
      <c r="C133" s="315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5">
        <f>'A2 Exploitation'!D481</f>
        <v>0</v>
      </c>
      <c r="C134" s="315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5">
        <f>'A3 Exploitation'!D481</f>
        <v>0</v>
      </c>
      <c r="C135" s="315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5">
        <f>'A4 Exploitation'!D481</f>
        <v>0</v>
      </c>
      <c r="C136" s="315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5"/>
      <c r="C137" s="315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5"/>
      <c r="C138" s="315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Silver Mall</v>
      </c>
    </row>
    <row r="142" spans="1:10" ht="33" customHeight="1" x14ac:dyDescent="0.25">
      <c r="A142" s="242" t="s">
        <v>327</v>
      </c>
      <c r="B142" s="315">
        <f>'A1 Exploitation'!D503</f>
        <v>1</v>
      </c>
      <c r="C142" s="315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5">
        <f>'A2 Exploitation'!D503</f>
        <v>0</v>
      </c>
      <c r="C143" s="315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5">
        <f>'A3 Exploitation'!D503</f>
        <v>0</v>
      </c>
      <c r="C144" s="315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5">
        <f>'A4 Exploitation'!D503</f>
        <v>0</v>
      </c>
      <c r="C145" s="315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5"/>
      <c r="C146" s="315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5"/>
      <c r="C147" s="315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Silver Mall</v>
      </c>
    </row>
    <row r="151" spans="1:10" ht="33" customHeight="1" x14ac:dyDescent="0.25">
      <c r="A151" s="242" t="s">
        <v>327</v>
      </c>
      <c r="B151" s="315">
        <f>'A1 Exploitation'!D514</f>
        <v>1</v>
      </c>
      <c r="C151" s="315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5">
        <f>'A2 Exploitation'!D514</f>
        <v>0</v>
      </c>
      <c r="C152" s="315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5">
        <f>'A3 Exploitation'!D514</f>
        <v>0</v>
      </c>
      <c r="C153" s="315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5">
        <f>'A4 Exploitation'!D514</f>
        <v>0</v>
      </c>
      <c r="C154" s="315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5"/>
      <c r="C155" s="315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5"/>
      <c r="C156" s="315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7"/>
      <c r="C159" s="317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Silver Mall</v>
      </c>
    </row>
    <row r="161" spans="1:10" ht="33" customHeight="1" x14ac:dyDescent="0.25">
      <c r="A161" s="242" t="s">
        <v>327</v>
      </c>
      <c r="B161" s="315">
        <f>'A1 Exploitation'!D534</f>
        <v>0.95</v>
      </c>
      <c r="C161" s="315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5">
        <f>'A2 Exploitation'!D534</f>
        <v>0</v>
      </c>
      <c r="C162" s="315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5">
        <f>'A3 Exploitation'!D534</f>
        <v>0</v>
      </c>
      <c r="C163" s="315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5">
        <f>'A4 Exploitation'!D534</f>
        <v>0</v>
      </c>
      <c r="C164" s="315"/>
    </row>
    <row r="165" spans="1:10" ht="33" customHeight="1" x14ac:dyDescent="0.25">
      <c r="A165" s="241" t="s">
        <v>331</v>
      </c>
      <c r="B165" s="315"/>
      <c r="C165" s="315"/>
    </row>
    <row r="166" spans="1:10" ht="18" x14ac:dyDescent="0.25">
      <c r="A166" s="241" t="s">
        <v>332</v>
      </c>
      <c r="B166" s="315"/>
      <c r="C166" s="315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Silver Mall</v>
      </c>
    </row>
    <row r="170" spans="1:10" ht="33" customHeight="1" x14ac:dyDescent="0.25">
      <c r="A170" s="242" t="s">
        <v>327</v>
      </c>
      <c r="B170" s="315">
        <f>'A1 Exploitation'!D545</f>
        <v>1</v>
      </c>
      <c r="C170" s="315"/>
    </row>
    <row r="171" spans="1:10" ht="33" customHeight="1" x14ac:dyDescent="0.25">
      <c r="A171" s="241" t="s">
        <v>328</v>
      </c>
      <c r="B171" s="315">
        <f>'A2 Exploitation'!D545</f>
        <v>0</v>
      </c>
      <c r="C171" s="315"/>
    </row>
    <row r="172" spans="1:10" ht="33" customHeight="1" x14ac:dyDescent="0.25">
      <c r="A172" s="242" t="s">
        <v>329</v>
      </c>
      <c r="B172" s="315">
        <f>'A3 Exploitation'!D545</f>
        <v>0</v>
      </c>
      <c r="C172" s="315"/>
    </row>
    <row r="173" spans="1:10" ht="33" customHeight="1" x14ac:dyDescent="0.25">
      <c r="A173" s="242" t="s">
        <v>330</v>
      </c>
      <c r="B173" s="315">
        <f>'A4 Exploitation'!D545</f>
        <v>0</v>
      </c>
      <c r="C173" s="315"/>
    </row>
    <row r="174" spans="1:10" ht="33" customHeight="1" x14ac:dyDescent="0.25">
      <c r="A174" s="241" t="s">
        <v>331</v>
      </c>
      <c r="B174" s="315"/>
      <c r="C174" s="315"/>
    </row>
    <row r="175" spans="1:10" ht="18" x14ac:dyDescent="0.25">
      <c r="A175" s="241" t="s">
        <v>332</v>
      </c>
      <c r="B175" s="315"/>
      <c r="C175" s="315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Silver Mall</v>
      </c>
    </row>
    <row r="179" spans="1:10" ht="33" customHeight="1" x14ac:dyDescent="0.25">
      <c r="A179" s="242" t="s">
        <v>327</v>
      </c>
      <c r="B179" s="315">
        <f>'A1 Technique'!D199</f>
        <v>0.91176470588235292</v>
      </c>
      <c r="C179" s="315"/>
    </row>
    <row r="180" spans="1:10" ht="33" customHeight="1" x14ac:dyDescent="0.25">
      <c r="A180" s="241" t="s">
        <v>328</v>
      </c>
      <c r="B180" s="315">
        <f>'A2 Technique'!D199</f>
        <v>0</v>
      </c>
      <c r="C180" s="315"/>
    </row>
    <row r="181" spans="1:10" ht="33" customHeight="1" x14ac:dyDescent="0.25">
      <c r="A181" s="242" t="s">
        <v>329</v>
      </c>
      <c r="B181" s="315">
        <f>'A3 Technique'!D199</f>
        <v>0</v>
      </c>
      <c r="C181" s="315"/>
    </row>
    <row r="182" spans="1:10" ht="33" customHeight="1" x14ac:dyDescent="0.25">
      <c r="A182" s="242" t="s">
        <v>330</v>
      </c>
      <c r="B182" s="315">
        <f>'A4 Technique'!D199</f>
        <v>0</v>
      </c>
      <c r="C182" s="315"/>
    </row>
    <row r="183" spans="1:10" ht="33" customHeight="1" x14ac:dyDescent="0.25">
      <c r="A183" s="241" t="s">
        <v>331</v>
      </c>
      <c r="B183" s="315"/>
      <c r="C183" s="315"/>
    </row>
    <row r="184" spans="1:10" ht="18" x14ac:dyDescent="0.25">
      <c r="A184" s="241" t="s">
        <v>332</v>
      </c>
      <c r="B184" s="315"/>
      <c r="C184" s="31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Silver Mall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409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410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43200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0.92500000000000004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9.5" x14ac:dyDescent="0.3">
      <c r="A32" s="53" t="s">
        <v>152</v>
      </c>
      <c r="B32" s="109">
        <v>1</v>
      </c>
      <c r="C32" s="109"/>
      <c r="D32" s="113" t="s">
        <v>411</v>
      </c>
      <c r="E32" s="73"/>
      <c r="F32" s="158"/>
    </row>
    <row r="33" spans="1:7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54" customHeight="1" x14ac:dyDescent="0.3">
      <c r="A39" s="4" t="s">
        <v>360</v>
      </c>
      <c r="B39" s="109">
        <v>0</v>
      </c>
      <c r="C39" s="109"/>
      <c r="D39" s="74" t="s">
        <v>412</v>
      </c>
      <c r="E39" s="74" t="s">
        <v>429</v>
      </c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17</v>
      </c>
    </row>
    <row r="43" spans="1:7" x14ac:dyDescent="0.3">
      <c r="A43" s="248" t="s">
        <v>35</v>
      </c>
      <c r="B43" s="249"/>
      <c r="C43" s="250"/>
      <c r="D43" s="251">
        <f>D42/(COUNT(B29:C37,B39:C41)*2)</f>
        <v>0.77272727272727271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0.8214285714285714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16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>
        <v>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>
        <v>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ht="49.5" x14ac:dyDescent="0.3">
      <c r="A74" s="163" t="s">
        <v>392</v>
      </c>
      <c r="B74" s="109">
        <v>2</v>
      </c>
      <c r="C74" s="122" t="str">
        <f>IF(B74=0, -5, "0")</f>
        <v>0</v>
      </c>
      <c r="D74" s="312" t="s">
        <v>413</v>
      </c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66" x14ac:dyDescent="0.3">
      <c r="A78" s="146" t="s">
        <v>396</v>
      </c>
      <c r="B78" s="109">
        <v>1</v>
      </c>
      <c r="C78" s="122"/>
      <c r="D78" s="177" t="s">
        <v>422</v>
      </c>
      <c r="E78" s="18"/>
      <c r="F78" s="158"/>
      <c r="G78" s="168"/>
    </row>
    <row r="79" spans="1:7" s="91" customFormat="1" x14ac:dyDescent="0.3">
      <c r="A79" s="163" t="s">
        <v>155</v>
      </c>
      <c r="B79" s="109">
        <v>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 t="s">
        <v>428</v>
      </c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>
        <v>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27</v>
      </c>
    </row>
    <row r="85" spans="1:7" x14ac:dyDescent="0.3">
      <c r="A85" s="248" t="s">
        <v>35</v>
      </c>
      <c r="B85" s="249"/>
      <c r="C85" s="250"/>
      <c r="D85" s="251">
        <f>D84/(COUNT(B65:C83)*2)</f>
        <v>0.9642857142857143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ht="82.5" x14ac:dyDescent="0.3">
      <c r="A92" s="53" t="s">
        <v>383</v>
      </c>
      <c r="B92" s="109">
        <v>1</v>
      </c>
      <c r="C92" s="172"/>
      <c r="D92" s="119" t="s">
        <v>430</v>
      </c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63" customHeight="1" x14ac:dyDescent="0.3">
      <c r="A95" s="183" t="s">
        <v>360</v>
      </c>
      <c r="B95" s="109">
        <v>0</v>
      </c>
      <c r="C95" s="184"/>
      <c r="D95" s="74" t="s">
        <v>412</v>
      </c>
      <c r="E95" s="95" t="s">
        <v>431</v>
      </c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17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0.85</v>
      </c>
    </row>
    <row r="102" spans="1:7" ht="18" x14ac:dyDescent="0.35">
      <c r="A102" s="268" t="s">
        <v>61</v>
      </c>
      <c r="B102" s="269"/>
      <c r="C102" s="270"/>
      <c r="D102" s="271">
        <f>SUM(D84,D100,D61)</f>
        <v>60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0.9375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14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9.5" x14ac:dyDescent="0.3">
      <c r="A340" s="164" t="s">
        <v>318</v>
      </c>
      <c r="B340" s="109">
        <v>1</v>
      </c>
      <c r="C340" s="122" t="str">
        <f>IF(B340=0, -5, "0")</f>
        <v>0</v>
      </c>
      <c r="D340" s="119" t="s">
        <v>414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78" customHeight="1" x14ac:dyDescent="0.3">
      <c r="A350" s="41" t="s">
        <v>360</v>
      </c>
      <c r="B350" s="109">
        <v>0</v>
      </c>
      <c r="C350" s="181"/>
      <c r="D350" s="119" t="s">
        <v>412</v>
      </c>
      <c r="E350" s="233" t="s">
        <v>431</v>
      </c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0.93478260869565222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48.75" customHeight="1" x14ac:dyDescent="0.3">
      <c r="A384" s="53" t="s">
        <v>360</v>
      </c>
      <c r="B384" s="109">
        <v>0</v>
      </c>
      <c r="C384" s="109"/>
      <c r="D384" s="121" t="s">
        <v>412</v>
      </c>
      <c r="E384" s="74" t="s">
        <v>431</v>
      </c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8" customHeight="1" x14ac:dyDescent="0.3">
      <c r="A398" s="15" t="s">
        <v>102</v>
      </c>
      <c r="B398" s="109">
        <v>2</v>
      </c>
      <c r="C398" s="109"/>
      <c r="D398" s="74"/>
      <c r="E398" s="74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72" customHeight="1" x14ac:dyDescent="0.3">
      <c r="A401" s="6" t="s">
        <v>13</v>
      </c>
      <c r="B401" s="109">
        <v>0</v>
      </c>
      <c r="C401" s="109"/>
      <c r="D401" s="74" t="s">
        <v>432</v>
      </c>
      <c r="E401" s="74" t="s">
        <v>433</v>
      </c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49.5" x14ac:dyDescent="0.3">
      <c r="A410" s="4" t="s">
        <v>96</v>
      </c>
      <c r="B410" s="109">
        <v>1</v>
      </c>
      <c r="C410" s="109"/>
      <c r="D410" s="92" t="s">
        <v>415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416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58.5" customHeight="1" x14ac:dyDescent="0.3">
      <c r="A436" s="53" t="s">
        <v>360</v>
      </c>
      <c r="B436" s="109">
        <v>0</v>
      </c>
      <c r="C436" s="109"/>
      <c r="D436" s="108" t="s">
        <v>412</v>
      </c>
      <c r="E436" s="74" t="s">
        <v>431</v>
      </c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0.89655172413793105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1</v>
      </c>
      <c r="C463" s="109"/>
      <c r="D463" s="74" t="s">
        <v>417</v>
      </c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 t="s">
        <v>412</v>
      </c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27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39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0.9285714285714286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43200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 t="s">
        <v>32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.75" x14ac:dyDescent="0.3">
      <c r="A528" s="41" t="s">
        <v>352</v>
      </c>
      <c r="B528" s="109">
        <v>1</v>
      </c>
      <c r="C528" s="234" t="str">
        <f>IF(B528=0, -5, "0")</f>
        <v>0</v>
      </c>
      <c r="D528" s="314" t="s">
        <v>418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19</v>
      </c>
    </row>
    <row r="534" spans="1:7" x14ac:dyDescent="0.3">
      <c r="A534" s="248" t="s">
        <v>35</v>
      </c>
      <c r="B534" s="249"/>
      <c r="C534" s="250"/>
      <c r="D534" s="251">
        <f>D533/(COUNT(B520:C532)*2)</f>
        <v>0.95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296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0.92500000000000004</v>
      </c>
    </row>
  </sheetData>
  <sheetProtection algorithmName="SHA-512" hashValue="elwQIi7WDcISKzIJiv9/3/WDLWszySxwGW7NFkyDI826Nb9QNJLDtgbHhytCBL7e2djRmJqMP5P4SYkZmzJe4A==" saltValue="MaEKx0sk4LFJ2Gj2ss8Gv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49:B153 B165:B171 B540:B542 B196:B200 B212:B221 B226:B243 B176:B194 B257:B261 B273:B284 B248:B255 B325:B332 B337:B348 B289:B307 B365:B372 B377:B382 B350:B352 B398:B405 B410:B416 B309:B313 B430:B434 B384:B385 B451:B456 B461:B470 B436:B438 B488:B492 B472:B475 B496:B497 B509:B511 B421:B42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353 B386 B439 B476"/>
  </dataValidations>
  <pageMargins left="0.7" right="0.7" top="0.75" bottom="0.75" header="0.3" footer="0.3"/>
  <pageSetup paperSize="9" scale="36" orientation="portrait" r:id="rId1"/>
  <rowBreaks count="5" manualBreakCount="5">
    <brk id="86" max="6" man="1"/>
    <brk id="174" max="6" man="1"/>
    <brk id="267" max="6" man="1"/>
    <brk id="359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'A1 Exploitation'!A8:F8</f>
        <v>Silver Mall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5" t="s">
        <v>42</v>
      </c>
      <c r="B8" s="364" t="str">
        <f>'A1 Exploitation'!B9:F9</f>
        <v>M Dhia Mechlaoui</v>
      </c>
      <c r="C8" s="364"/>
      <c r="D8" s="364"/>
      <c r="E8" s="364"/>
      <c r="F8" s="364"/>
      <c r="G8" s="104"/>
    </row>
    <row r="9" spans="1:7" s="11" customFormat="1" ht="24" x14ac:dyDescent="0.45">
      <c r="A9" s="246" t="s">
        <v>44</v>
      </c>
      <c r="B9" s="365" t="str">
        <f>'A1 Exploitation'!B10:F10</f>
        <v>Le Directeur Magasin M Sami</v>
      </c>
      <c r="C9" s="365"/>
      <c r="D9" s="365"/>
      <c r="E9" s="365"/>
      <c r="F9" s="365"/>
      <c r="G9" s="104"/>
    </row>
    <row r="10" spans="1:7" s="11" customFormat="1" ht="24" x14ac:dyDescent="0.45">
      <c r="A10" s="245" t="s">
        <v>43</v>
      </c>
      <c r="B10" s="362">
        <f>'A1 Exploitation'!B11:F11</f>
        <v>43200</v>
      </c>
      <c r="C10" s="362"/>
      <c r="D10" s="362"/>
      <c r="E10" s="362"/>
      <c r="F10" s="362"/>
      <c r="G10" s="104"/>
    </row>
    <row r="11" spans="1:7" s="11" customFormat="1" ht="24" x14ac:dyDescent="0.45">
      <c r="A11" s="245" t="s">
        <v>294</v>
      </c>
      <c r="B11" s="361">
        <f>D199</f>
        <v>0.91176470588235292</v>
      </c>
      <c r="C11" s="361"/>
      <c r="D11" s="361"/>
      <c r="E11" s="361"/>
      <c r="F11" s="361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0</v>
      </c>
      <c r="C19" s="73"/>
      <c r="D19" s="74" t="s">
        <v>419</v>
      </c>
      <c r="E19" s="74" t="s">
        <v>420</v>
      </c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8</v>
      </c>
    </row>
    <row r="23" spans="1:7" x14ac:dyDescent="0.3">
      <c r="A23" s="349" t="s">
        <v>295</v>
      </c>
      <c r="B23" s="350"/>
      <c r="C23" s="351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14</v>
      </c>
    </row>
    <row r="34" spans="1:7" x14ac:dyDescent="0.3">
      <c r="A34" s="349" t="s">
        <v>295</v>
      </c>
      <c r="B34" s="350"/>
      <c r="C34" s="351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10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421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423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14</v>
      </c>
    </row>
    <row r="64" spans="1:7" x14ac:dyDescent="0.3">
      <c r="A64" s="349" t="s">
        <v>295</v>
      </c>
      <c r="B64" s="350"/>
      <c r="C64" s="351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2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>
        <v>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>
        <v>2</v>
      </c>
      <c r="C80" s="99" t="str">
        <f>IF(B80=0, -5, "0")</f>
        <v>0</v>
      </c>
      <c r="D80" s="74" t="s">
        <v>424</v>
      </c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>
        <v>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28</v>
      </c>
    </row>
    <row r="85" spans="1:7" x14ac:dyDescent="0.3">
      <c r="A85" s="349" t="s">
        <v>295</v>
      </c>
      <c r="B85" s="350"/>
      <c r="C85" s="351"/>
      <c r="D85" s="288">
        <f>D84/(COUNT(B67:C83)*2)</f>
        <v>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50.25" x14ac:dyDescent="0.35">
      <c r="A155" s="29" t="s">
        <v>306</v>
      </c>
      <c r="B155" s="73">
        <v>0</v>
      </c>
      <c r="C155" s="99">
        <f>IF(B155=0, -5, "0")</f>
        <v>-5</v>
      </c>
      <c r="D155" s="74" t="s">
        <v>425</v>
      </c>
      <c r="E155" s="73" t="s">
        <v>426</v>
      </c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9</v>
      </c>
    </row>
    <row r="162" spans="1:7" x14ac:dyDescent="0.3">
      <c r="A162" s="349" t="s">
        <v>295</v>
      </c>
      <c r="B162" s="350"/>
      <c r="C162" s="351"/>
      <c r="D162" s="288">
        <f>D161/(COUNT(B153:C160)*2)</f>
        <v>0.5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6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ht="33" x14ac:dyDescent="0.3">
      <c r="A173" s="17" t="s">
        <v>180</v>
      </c>
      <c r="B173" s="73">
        <v>1</v>
      </c>
      <c r="C173" s="73"/>
      <c r="D173" s="74" t="s">
        <v>427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7</v>
      </c>
    </row>
    <row r="178" spans="1:7" x14ac:dyDescent="0.3">
      <c r="A178" s="349" t="s">
        <v>295</v>
      </c>
      <c r="B178" s="350"/>
      <c r="C178" s="351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10</v>
      </c>
    </row>
    <row r="187" spans="1:7" x14ac:dyDescent="0.3">
      <c r="A187" s="349" t="s">
        <v>295</v>
      </c>
      <c r="B187" s="350"/>
      <c r="C187" s="351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>
        <v>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6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124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0.91176470588235292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7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Silver Mall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/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/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/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66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66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66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9" t="s">
        <v>50</v>
      </c>
      <c r="B6" s="369"/>
      <c r="C6" s="369"/>
      <c r="D6" s="369"/>
      <c r="E6" s="369"/>
      <c r="F6" s="369"/>
      <c r="G6" s="104"/>
    </row>
    <row r="7" spans="1:7" s="11" customFormat="1" ht="21.75" customHeight="1" x14ac:dyDescent="0.45">
      <c r="A7" s="370" t="str">
        <f>'A2 Exploitation'!A8:F8</f>
        <v>Silver Mall</v>
      </c>
      <c r="B7" s="370"/>
      <c r="C7" s="370"/>
      <c r="D7" s="370"/>
      <c r="E7" s="370"/>
      <c r="F7" s="370"/>
      <c r="G7" s="104"/>
    </row>
    <row r="8" spans="1:7" s="11" customFormat="1" ht="24" x14ac:dyDescent="0.45">
      <c r="A8" s="243" t="s">
        <v>42</v>
      </c>
      <c r="B8" s="371">
        <f>'A2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'A2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'A2 Exploitation'!B11:F11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Silver Mall</v>
      </c>
      <c r="B8" s="344"/>
      <c r="C8" s="344"/>
      <c r="D8" s="344"/>
      <c r="E8" s="344"/>
      <c r="F8" s="344"/>
      <c r="G8" s="104"/>
    </row>
    <row r="9" spans="1:7" ht="24" x14ac:dyDescent="0.45">
      <c r="A9" s="243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244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243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'A3 Exploitation'!A8:F8</f>
        <v>Silver Mall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'A3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'A3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'A3 Exploitation'!B11:F11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Silver Mall</v>
      </c>
      <c r="B8" s="344"/>
      <c r="C8" s="344"/>
      <c r="D8" s="344"/>
      <c r="E8" s="344"/>
      <c r="F8" s="344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80">
        <f>D549</f>
        <v>0</v>
      </c>
      <c r="C12" s="380"/>
      <c r="D12" s="380"/>
      <c r="E12" s="380"/>
      <c r="F12" s="380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ht="16.5" customHeight="1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ht="16.5" customHeight="1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ht="16.5" customHeight="1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ht="16.5" customHeight="1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ht="16.5" customHeigh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ht="16.5" customHeight="1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ht="16.5" customHeight="1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ht="16.5" customHeight="1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ht="16.5" customHeight="1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ht="16.5" customHeight="1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ht="16.5" customHeight="1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ht="16.5" customHeight="1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ht="16.5" customHeight="1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e">
        <f>#REF!</f>
        <v>#REF!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'A4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'A4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'A4 Exploitation'!A8:F8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2018-04-24T16:08:40Z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