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6930" tabRatio="998" activeTab="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D178" i="31"/>
  <c r="C175" i="3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D206" i="30" s="1"/>
  <c r="D207" i="30" s="1"/>
  <c r="C203" i="30"/>
  <c r="C195" i="30"/>
  <c r="A193" i="30"/>
  <c r="C180" i="30"/>
  <c r="C176" i="30"/>
  <c r="C174" i="30"/>
  <c r="C172" i="30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186" i="30" l="1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D145" i="17" s="1"/>
  <c r="D146" i="17" s="1"/>
  <c r="C131" i="17"/>
  <c r="C129" i="17"/>
  <c r="C127" i="17"/>
  <c r="C126" i="17"/>
  <c r="D132" i="17" s="1"/>
  <c r="D133" i="17" s="1"/>
  <c r="C115" i="17"/>
  <c r="C114" i="17"/>
  <c r="C111" i="17"/>
  <c r="C99" i="17"/>
  <c r="C98" i="17"/>
  <c r="C93" i="17"/>
  <c r="C92" i="17"/>
  <c r="C60" i="17"/>
  <c r="C59" i="17"/>
  <c r="C55" i="17"/>
  <c r="D51" i="17"/>
  <c r="D52" i="17" s="1"/>
  <c r="C50" i="17"/>
  <c r="C26" i="17"/>
  <c r="D32" i="17" s="1"/>
  <c r="D33" i="17" s="1"/>
  <c r="D22" i="17"/>
  <c r="D23" i="17" s="1"/>
  <c r="D461" i="16"/>
  <c r="B39" i="29" s="1"/>
  <c r="C435" i="16"/>
  <c r="C434" i="16"/>
  <c r="D449" i="16" s="1"/>
  <c r="D450" i="16" s="1"/>
  <c r="B130" i="29" s="1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D337" i="16" s="1"/>
  <c r="D338" i="16" s="1"/>
  <c r="C317" i="16"/>
  <c r="D321" i="16" s="1"/>
  <c r="D322" i="16" s="1"/>
  <c r="C273" i="16"/>
  <c r="C269" i="16"/>
  <c r="C267" i="16"/>
  <c r="D276" i="16" s="1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46" i="16" l="1"/>
  <c r="D347" i="16" s="1"/>
  <c r="D357" i="16"/>
  <c r="D360" i="16" s="1"/>
  <c r="D361" i="16" s="1"/>
  <c r="D101" i="17"/>
  <c r="D102" i="17" s="1"/>
  <c r="D117" i="17"/>
  <c r="D118" i="17" s="1"/>
  <c r="D110" i="16"/>
  <c r="D111" i="16" s="1"/>
  <c r="D409" i="16"/>
  <c r="D410" i="16" s="1"/>
  <c r="D387" i="16"/>
  <c r="D388" i="16" s="1"/>
  <c r="D279" i="16"/>
  <c r="D280" i="16" s="1"/>
  <c r="D277" i="16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40" i="16"/>
  <c r="D62" i="17"/>
  <c r="D206" i="16"/>
  <c r="D207" i="16" s="1"/>
  <c r="D54" i="16"/>
  <c r="D55" i="16" s="1"/>
  <c r="B9" i="17"/>
  <c r="B10" i="17"/>
  <c r="D358" i="16" l="1"/>
  <c r="D390" i="16"/>
  <c r="D391" i="16" s="1"/>
  <c r="B102" i="29" s="1"/>
  <c r="B11" i="31"/>
  <c r="B145" i="29"/>
  <c r="B12" i="30"/>
  <c r="B25" i="29"/>
  <c r="B33" i="29"/>
  <c r="D41" i="16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3" i="16" s="1"/>
  <c r="D245" i="16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D81" i="16" s="1"/>
  <c r="A44" i="16"/>
  <c r="D96" i="16" l="1"/>
  <c r="D97" i="16" s="1"/>
  <c r="B53" i="29" s="1"/>
  <c r="D82" i="16"/>
  <c r="D189" i="16"/>
  <c r="D190" i="16" s="1"/>
  <c r="D164" i="16"/>
  <c r="B67" i="29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<sst xmlns="http://schemas.openxmlformats.org/spreadsheetml/2006/main" count="2893" uniqueCount="400">
  <si>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</si>
  <si>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</si>
  <si>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</si>
  <si>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</si>
  <si>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</si>
  <si>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</si>
  <si>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</si>
  <si>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</si>
  <si>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</si>
  <si>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</si>
  <si>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</si>
  <si>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</si>
  <si>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</si>
  <si>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</si>
  <si>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</si>
  <si>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</si>
  <si>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</si>
  <si>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</si>
  <si>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</si>
  <si>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</si>
  <si>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</si>
  <si>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</si>
  <si>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</si>
  <si>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</si>
  <si>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</si>
  <si>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</si>
  <si>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</si>
  <si>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</si>
  <si>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</si>
  <si>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</si>
  <si>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</si>
  <si>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</si>
  <si>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</si>
  <si>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</si>
  <si>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</si>
  <si>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</si>
  <si>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</si>
  <si>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</si>
  <si>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</si>
  <si>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</si>
  <si>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</si>
  <si>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</si>
  <si>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</si>
  <si>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</si>
  <si>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</si>
  <si>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</si>
  <si>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</si>
  <si>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</si>
  <si>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</si>
  <si>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</si>
  <si>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</si>
  <si>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</si>
  <si>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</si>
  <si>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</si>
  <si>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</si>
  <si>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</si>
  <si>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</si>
  <si>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</si>
  <si>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</si>
  <si>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</si>
  <si>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</si>
  <si>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</si>
  <si>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</si>
  <si>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</si>
  <si>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</si>
  <si>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</si>
  <si>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</si>
  <si>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</si>
  <si>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</si>
  <si>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</si>
  <si>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</si>
  <si>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</si>
  <si>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</si>
  <si>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</si>
  <si>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</si>
  <si>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</si>
  <si>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</si>
  <si>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</si>
  <si>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</si>
  <si>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</si>
  <si>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</si>
  <si>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</si>
  <si>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</si>
  <si>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</si>
  <si>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</si>
  <si>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</si>
  <si>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</si>
  <si>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</si>
  <si>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</si>
  <si>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</si>
  <si>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</si>
  <si>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</si>
  <si>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</si>
  <si>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</si>
  <si>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</si>
  <si>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</si>
  <si>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</si>
  <si>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</si>
  <si>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</si>
  <si>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</si>
  <si>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</si>
  <si>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</si>
  <si>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</si>
  <si>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</si>
  <si>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</si>
  <si>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</si>
  <si>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</si>
  <si>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</si>
  <si>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</si>
  <si>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</si>
  <si>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</si>
  <si>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</si>
  <si>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</si>
  <si>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</si>
  <si>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</si>
  <si>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</si>
  <si>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</si>
  <si>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</si>
  <si>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</si>
  <si>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</si>
  <si>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</si>
  <si>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</si>
  <si>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</si>
  <si>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</si>
  <si>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</si>
  <si>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</si>
  <si>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</si>
  <si>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</si>
  <si>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</si>
  <si>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</si>
  <si>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</si>
  <si>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</si>
  <si>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</si>
  <si>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</si>
  <si>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</si>
  <si>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</si>
  <si>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</si>
  <si>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</si>
  <si>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</si>
  <si>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</si>
  <si>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</si>
  <si>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</si>
  <si>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</si>
  <si>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</si>
  <si>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</si>
  <si>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</si>
  <si>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</si>
  <si>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</si>
  <si>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</si>
  <si>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</si>
  <si>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</si>
  <si>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</si>
  <si>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</si>
  <si>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</si>
  <si>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</si>
  <si>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</si>
  <si>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</si>
  <si>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</si>
  <si>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</si>
  <si>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</si>
  <si>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</si>
  <si>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</si>
  <si>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</si>
  <si>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</si>
  <si>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</si>
  <si>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</si>
  <si>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</si>
  <si>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</si>
  <si>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</si>
  <si>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</si>
  <si>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</si>
  <si>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</si>
  <si>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</si>
  <si>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</si>
  <si>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</si>
  <si>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</si>
  <si>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</si>
  <si>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</si>
  <si>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</si>
  <si>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</si>
  <si>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</si>
  <si>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</si>
  <si>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</si>
  <si>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</si>
  <si>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</si>
  <si>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</si>
  <si>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</si>
  <si>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</si>
  <si>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</si>
  <si>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</si>
  <si>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</si>
  <si>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</si>
  <si>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</si>
  <si>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</si>
  <si>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</si>
  <si>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</si>
  <si>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</si>
  <si>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</si>
  <si>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</si>
  <si>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</si>
  <si>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</si>
  <si>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</si>
  <si>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</si>
  <si>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</si>
  <si>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</si>
  <si>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</si>
  <si>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</si>
  <si>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</si>
  <si>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</si>
  <si>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</si>
  <si>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</si>
  <si>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</si>
  <si>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</si>
  <si>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</si>
  <si>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</si>
  <si>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</si>
  <si>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</si>
  <si>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</si>
  <si>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</si>
  <si>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</si>
  <si>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</si>
  <si>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</si>
  <si>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</si>
  <si>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</si>
  <si>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</si>
  <si>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</si>
  <si>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</si>
  <si>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</si>
  <si>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</si>
  <si>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</si>
  <si>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</si>
  <si>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</si>
  <si>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</si>
  <si>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</si>
  <si>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</si>
  <si>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</si>
  <si>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</si>
  <si>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</si>
  <si>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</si>
  <si>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</si>
  <si>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</si>
  <si>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</si>
  <si>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</si>
  <si>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</si>
  <si>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</si>
  <si>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</si>
  <si>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</si>
  <si>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</si>
  <si>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</si>
  <si>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</si>
  <si>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</si>
  <si>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</si>
  <si>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</si>
  <si>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</si>
  <si>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</si>
  <si>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</si>
  <si>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</si>
  <si>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</si>
  <si>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</si>
  <si>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</si>
  <si>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</si>
  <si>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</si>
  <si>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</si>
  <si>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</si>
  <si>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</si>
  <si>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</si>
  <si>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</si>
  <si>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</si>
  <si>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</si>
  <si>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</si>
  <si>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</si>
  <si>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</si>
  <si>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</si>
  <si>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</si>
  <si>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</si>
  <si>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</si>
  <si>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</si>
  <si>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</si>
  <si>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</si>
  <si>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</si>
  <si>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</si>
  <si>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</si>
  <si>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</si>
  <si>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</si>
  <si>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</si>
  <si>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</si>
  <si>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</si>
  <si>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</si>
  <si>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</si>
  <si>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</si>
  <si>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</si>
  <si>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</si>
  <si>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</si>
  <si>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</si>
  <si>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</si>
  <si>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</si>
  <si>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</si>
  <si>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</si>
  <si>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</si>
  <si>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</si>
  <si>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</si>
  <si>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</si>
  <si>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</si>
  <si>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</si>
  <si>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</si>
  <si>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</si>
  <si>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</si>
  <si>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</si>
  <si>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</si>
  <si>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</si>
  <si>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</si>
  <si>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</si>
  <si>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</si>
  <si>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</si>
  <si>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</si>
  <si>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</si>
  <si>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</si>
  <si>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</si>
  <si>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</si>
  <si>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</si>
  <si>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</si>
  <si>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</si>
  <si>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</si>
  <si>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</si>
  <si>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</si>
  <si>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</si>
  <si>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</si>
  <si>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</si>
  <si>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</si>
  <si>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</si>
  <si>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</si>
  <si>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</si>
  <si>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</si>
  <si>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</si>
  <si>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</si>
  <si>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</si>
  <si>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</si>
  <si>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</si>
  <si>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</si>
  <si>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</si>
  <si>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</si>
  <si>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</si>
  <si>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</si>
  <si>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</si>
  <si>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</si>
  <si>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</si>
  <si>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</si>
  <si>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</si>
  <si>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</si>
  <si>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</si>
  <si>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</si>
  <si>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</si>
  <si>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</si>
  <si>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</si>
  <si>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</si>
  <si>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</si>
  <si>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</si>
  <si>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</si>
  <si>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</si>
  <si>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</si>
  <si>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</si>
  <si>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</si>
  <si>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</si>
  <si>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</si>
  <si>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</si>
  <si>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</si>
  <si>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</si>
  <si>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</si>
  <si>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</si>
  <si>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</si>
  <si>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</si>
  <si>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</si>
  <si>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</si>
  <si>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</si>
  <si>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</si>
  <si>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</si>
  <si>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</si>
  <si>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</si>
  <si>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</si>
  <si>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Dr Hend KAMOUN</t>
  </si>
  <si>
    <t>présence d’un espace sous la porte de la réception</t>
  </si>
  <si>
    <t>manque de préau au niveau quai de réception</t>
  </si>
  <si>
    <t>plusieurs produits fanés ex: basilic, kiwi. Depot de moutique sur les bananes</t>
  </si>
  <si>
    <t>manque de balisage des citrons et choufleur</t>
  </si>
  <si>
    <t xml:space="preserve">manque d'indication de la température de conservation et de la DF sur les étiquettes du fournisseur SOLE MIO
</t>
  </si>
  <si>
    <t>produits dont la DLC est 15/12/17 non retirés du linéaire ex: volailles, yaourt noix de coco, yaourt brassé, yaourt a boire dun'up</t>
  </si>
  <si>
    <t>présence de 2 paquets de poulpe nettoyé surgelé périmés dont la DLC 19/10/17</t>
  </si>
  <si>
    <t>Palette de produits laitiers a température ambiante en attente de chargement des linéaires</t>
  </si>
  <si>
    <t>manque de savon liquide aux sanitaires hommes</t>
  </si>
  <si>
    <t>local poubelle utilisé pour le depot de cartons</t>
  </si>
  <si>
    <t>les fiches de réclamations non remplies</t>
  </si>
  <si>
    <t>manque de classement des réponses retrait en version papier</t>
  </si>
  <si>
    <t>toilettes hommes en panne</t>
  </si>
  <si>
    <t xml:space="preserve">Salle de pause: L’étagère est mal fixée, inclinée ce sui ne permet pas de poser les repas . 
</t>
  </si>
  <si>
    <t>Fuite d'eau au niveau de la plonge de la salle de pause</t>
  </si>
  <si>
    <t>local poubelle non climatisé</t>
  </si>
  <si>
    <t>manque d'enregistrement du contrôle à la réception des produits livrés par l'entrepot, produits de mer captain sindbad sont  livrés sans certificat de salubrité</t>
  </si>
  <si>
    <t>SIDI SALAH</t>
  </si>
  <si>
    <t>Directeur magasin et gestionnaire de stock</t>
  </si>
  <si>
    <t>renforcer le contrôle de DLC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</si>
</sst>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9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omic Sans MS"/>
      <family val="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47" fillId="0" borderId="1" xfId="0" applyFont="1" applyBorder="1" applyAlignment="1" applyProtection="1">
      <alignment horizontal="center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48" fillId="0" borderId="1" xfId="0" applyFont="1" applyBorder="1" applyProtection="1">
      <protection locked="0"/>
    </xf>
    <xf numFmtId="0" fontId="48" fillId="0" borderId="1" xfId="0" applyFont="1" applyBorder="1" applyAlignment="1" applyProtection="1">
      <alignment horizontal="center"/>
      <protection locked="0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6777856"/>
        <c:axId val="216779392"/>
      </c:barChart>
      <c:catAx>
        <c:axId val="21677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779392"/>
        <c:crosses val="autoZero"/>
        <c:auto val="1"/>
        <c:lblAlgn val="ctr"/>
        <c:lblOffset val="100"/>
        <c:noMultiLvlLbl val="0"/>
      </c:catAx>
      <c:valAx>
        <c:axId val="216779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677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291392"/>
        <c:axId val="237292544"/>
      </c:barChart>
      <c:catAx>
        <c:axId val="23729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292544"/>
        <c:crosses val="autoZero"/>
        <c:auto val="1"/>
        <c:lblAlgn val="ctr"/>
        <c:lblOffset val="100"/>
        <c:noMultiLvlLbl val="0"/>
      </c:catAx>
      <c:valAx>
        <c:axId val="23729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29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470464"/>
        <c:axId val="237472000"/>
      </c:barChart>
      <c:catAx>
        <c:axId val="23747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472000"/>
        <c:crosses val="autoZero"/>
        <c:auto val="1"/>
        <c:lblAlgn val="ctr"/>
        <c:lblOffset val="100"/>
        <c:noMultiLvlLbl val="0"/>
      </c:catAx>
      <c:valAx>
        <c:axId val="237472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47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519232"/>
        <c:axId val="237520768"/>
      </c:barChart>
      <c:catAx>
        <c:axId val="2375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520768"/>
        <c:crosses val="autoZero"/>
        <c:auto val="1"/>
        <c:lblAlgn val="ctr"/>
        <c:lblOffset val="100"/>
        <c:noMultiLvlLbl val="0"/>
      </c:catAx>
      <c:valAx>
        <c:axId val="237520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51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555712"/>
        <c:axId val="237557248"/>
      </c:barChart>
      <c:catAx>
        <c:axId val="23755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557248"/>
        <c:crosses val="autoZero"/>
        <c:auto val="1"/>
        <c:lblAlgn val="ctr"/>
        <c:lblOffset val="100"/>
        <c:noMultiLvlLbl val="0"/>
      </c:catAx>
      <c:valAx>
        <c:axId val="23755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55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604224"/>
        <c:axId val="237614208"/>
      </c:barChart>
      <c:catAx>
        <c:axId val="23760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614208"/>
        <c:crosses val="autoZero"/>
        <c:auto val="1"/>
        <c:lblAlgn val="ctr"/>
        <c:lblOffset val="100"/>
        <c:noMultiLvlLbl val="0"/>
      </c:catAx>
      <c:valAx>
        <c:axId val="237614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60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976576"/>
        <c:axId val="237978368"/>
      </c:barChart>
      <c:catAx>
        <c:axId val="23797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978368"/>
        <c:crosses val="autoZero"/>
        <c:auto val="1"/>
        <c:lblAlgn val="ctr"/>
        <c:lblOffset val="100"/>
        <c:noMultiLvlLbl val="0"/>
      </c:catAx>
      <c:valAx>
        <c:axId val="23797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976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0.92500000000000004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8037632"/>
        <c:axId val="238047616"/>
      </c:barChart>
      <c:catAx>
        <c:axId val="23803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8047616"/>
        <c:crosses val="autoZero"/>
        <c:auto val="1"/>
        <c:lblAlgn val="ctr"/>
        <c:lblOffset val="100"/>
        <c:noMultiLvlLbl val="0"/>
      </c:catAx>
      <c:valAx>
        <c:axId val="238047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803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0.93308823529411766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077824"/>
        <c:axId val="238079360"/>
        <c:extLst xmlns:c16r2="http://schemas.microsoft.com/office/drawing/2015/06/chart"/>
      </c:barChart>
      <c:catAx>
        <c:axId val="238077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8079360"/>
        <c:crosses val="autoZero"/>
        <c:auto val="1"/>
        <c:lblAlgn val="ctr"/>
        <c:lblOffset val="100"/>
        <c:noMultiLvlLbl val="0"/>
      </c:catAx>
      <c:valAx>
        <c:axId val="2380793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807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37722624"/>
        <c:axId val="237740800"/>
        <c:extLst xmlns:c16r2="http://schemas.microsoft.com/office/drawing/2015/06/chart"/>
      </c:barChart>
      <c:catAx>
        <c:axId val="23772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740800"/>
        <c:crosses val="autoZero"/>
        <c:auto val="1"/>
        <c:lblAlgn val="ctr"/>
        <c:lblOffset val="100"/>
        <c:noMultiLvlLbl val="0"/>
      </c:catAx>
      <c:valAx>
        <c:axId val="23774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72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6838912"/>
        <c:axId val="216840448"/>
      </c:barChart>
      <c:catAx>
        <c:axId val="21683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840448"/>
        <c:crosses val="autoZero"/>
        <c:auto val="1"/>
        <c:lblAlgn val="ctr"/>
        <c:lblOffset val="100"/>
        <c:noMultiLvlLbl val="0"/>
      </c:catAx>
      <c:valAx>
        <c:axId val="216840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683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962176"/>
        <c:axId val="236963712"/>
      </c:barChart>
      <c:catAx>
        <c:axId val="23696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963712"/>
        <c:crosses val="autoZero"/>
        <c:auto val="1"/>
        <c:lblAlgn val="ctr"/>
        <c:lblOffset val="100"/>
        <c:noMultiLvlLbl val="0"/>
      </c:catAx>
      <c:valAx>
        <c:axId val="23696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96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326336"/>
        <c:axId val="237327872"/>
      </c:barChart>
      <c:catAx>
        <c:axId val="23732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327872"/>
        <c:crosses val="autoZero"/>
        <c:auto val="1"/>
        <c:lblAlgn val="ctr"/>
        <c:lblOffset val="100"/>
        <c:noMultiLvlLbl val="0"/>
      </c:catAx>
      <c:valAx>
        <c:axId val="237327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326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360640"/>
        <c:axId val="237362176"/>
      </c:barChart>
      <c:catAx>
        <c:axId val="2373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362176"/>
        <c:crosses val="autoZero"/>
        <c:auto val="1"/>
        <c:lblAlgn val="ctr"/>
        <c:lblOffset val="100"/>
        <c:noMultiLvlLbl val="0"/>
      </c:catAx>
      <c:valAx>
        <c:axId val="23736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36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094016"/>
        <c:axId val="237095552"/>
      </c:barChart>
      <c:catAx>
        <c:axId val="23709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095552"/>
        <c:crosses val="autoZero"/>
        <c:auto val="1"/>
        <c:lblAlgn val="ctr"/>
        <c:lblOffset val="100"/>
        <c:noMultiLvlLbl val="0"/>
      </c:catAx>
      <c:valAx>
        <c:axId val="23709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09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155072"/>
        <c:axId val="237156608"/>
      </c:barChart>
      <c:catAx>
        <c:axId val="23715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156608"/>
        <c:crosses val="autoZero"/>
        <c:auto val="1"/>
        <c:lblAlgn val="ctr"/>
        <c:lblOffset val="100"/>
        <c:noMultiLvlLbl val="0"/>
      </c:catAx>
      <c:valAx>
        <c:axId val="23715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15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203840"/>
        <c:axId val="237205376"/>
      </c:barChart>
      <c:catAx>
        <c:axId val="23720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205376"/>
        <c:crosses val="autoZero"/>
        <c:auto val="1"/>
        <c:lblAlgn val="ctr"/>
        <c:lblOffset val="100"/>
        <c:noMultiLvlLbl val="0"/>
      </c:catAx>
      <c:valAx>
        <c:axId val="237205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203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231488"/>
        <c:axId val="237237376"/>
      </c:barChart>
      <c:catAx>
        <c:axId val="23723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237376"/>
        <c:crosses val="autoZero"/>
        <c:auto val="1"/>
        <c:lblAlgn val="ctr"/>
        <c:lblOffset val="100"/>
        <c:noMultiLvlLbl val="0"/>
      </c:catAx>
      <c:valAx>
        <c:axId val="23723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23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A12" sqref="A12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5" t="s">
        <v>378</v>
      </c>
      <c r="B18" s="245"/>
      <c r="C18" s="245"/>
      <c r="D18" s="246" t="s">
        <v>397</v>
      </c>
      <c r="E18" s="246"/>
      <c r="F18" s="246"/>
      <c r="G18" s="246"/>
      <c r="H18" s="246"/>
      <c r="I18" s="246"/>
      <c r="J18" s="246"/>
      <c r="K18" s="246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7" t="s">
        <v>350</v>
      </c>
      <c r="B21" s="247"/>
      <c r="C21" s="247"/>
      <c r="D21" s="247"/>
      <c r="E21" s="247"/>
      <c r="F21" s="247"/>
      <c r="G21" s="247"/>
      <c r="H21" s="247"/>
      <c r="I21" s="247"/>
      <c r="J21" s="247"/>
      <c r="K21" s="247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8" t="s">
        <v>352</v>
      </c>
      <c r="C23" s="248"/>
      <c r="D23" s="150"/>
      <c r="E23" s="150"/>
      <c r="F23" s="150"/>
      <c r="G23" s="150"/>
      <c r="H23" s="150"/>
      <c r="I23" s="150"/>
      <c r="J23" s="149" t="str">
        <f>D18</f>
        <v>SIDI SALAH</v>
      </c>
    </row>
    <row r="24" spans="1:11" ht="33" customHeight="1" x14ac:dyDescent="0.25">
      <c r="A24" s="191" t="s">
        <v>353</v>
      </c>
      <c r="B24" s="249">
        <f>AVERAGE('A1 Exploitation'!D463,'A1 Technique'!D183)</f>
        <v>0.93308823529411766</v>
      </c>
      <c r="C24" s="249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49">
        <f>AVERAGE('A2 Exploitation'!D463,'A2 Technique'!D183)</f>
        <v>0</v>
      </c>
      <c r="C25" s="249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49">
        <f>AVERAGE('A3 Exploitation'!D463,'A3 Technique'!D183)</f>
        <v>0</v>
      </c>
      <c r="C26" s="249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49">
        <f>AVERAGE('A4 Exploitation'!D463,'A4 Technique'!D183)</f>
        <v>0</v>
      </c>
      <c r="C27" s="249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8" t="s">
        <v>357</v>
      </c>
      <c r="C31" s="248"/>
      <c r="D31" s="150"/>
      <c r="E31" s="150"/>
      <c r="F31" s="150"/>
      <c r="G31" s="150"/>
      <c r="H31" s="150"/>
      <c r="I31" s="150"/>
      <c r="J31" s="149" t="str">
        <f>D18</f>
        <v>SIDI SALAH</v>
      </c>
    </row>
    <row r="32" spans="1:11" ht="33" customHeight="1" x14ac:dyDescent="0.25">
      <c r="A32" s="191" t="s">
        <v>353</v>
      </c>
      <c r="B32" s="249">
        <f>'A1 Exploitation'!D463</f>
        <v>0.92500000000000004</v>
      </c>
      <c r="C32" s="249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49">
        <f>'A2 Exploitation'!D463</f>
        <v>0</v>
      </c>
      <c r="C33" s="249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49">
        <f>'A3 Exploitation'!D463</f>
        <v>0</v>
      </c>
      <c r="C34" s="249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49">
        <f>'A4 Exploitation'!D463</f>
        <v>0</v>
      </c>
      <c r="C35" s="249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0" t="s">
        <v>358</v>
      </c>
      <c r="C38" s="250"/>
      <c r="D38" s="150"/>
      <c r="E38" s="150"/>
      <c r="F38" s="150"/>
      <c r="G38" s="150"/>
      <c r="H38" s="150"/>
      <c r="I38" s="150"/>
      <c r="J38" s="149" t="str">
        <f>D18</f>
        <v>SIDI SALAH</v>
      </c>
    </row>
    <row r="39" spans="1:10" ht="33" customHeight="1" x14ac:dyDescent="0.25">
      <c r="A39" s="191" t="s">
        <v>353</v>
      </c>
      <c r="B39" s="249">
        <f>AVERAGE('A1 Exploitation'!D461, 'A1 Technique'!D181)</f>
        <v>0</v>
      </c>
      <c r="C39" s="249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49">
        <f>AVERAGE('A2 Exploitation'!D461, 'A2 Technique'!D181)</f>
        <v>0</v>
      </c>
      <c r="C40" s="249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49">
        <f>AVERAGE('A3 Exploitation'!D461, 'A3 Technique'!D181)</f>
        <v>0</v>
      </c>
      <c r="C41" s="249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49">
        <f>AVERAGE('A4 Exploitation'!D461, 'A4 Technique'!D181)</f>
        <v>0</v>
      </c>
      <c r="C42" s="249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8" t="s">
        <v>359</v>
      </c>
      <c r="C45" s="248"/>
      <c r="D45" s="150"/>
      <c r="E45" s="150"/>
      <c r="F45" s="150"/>
      <c r="G45" s="150"/>
      <c r="H45" s="150"/>
      <c r="I45" s="150"/>
      <c r="J45" s="149" t="str">
        <f>D18</f>
        <v>SIDI SALAH</v>
      </c>
    </row>
    <row r="46" spans="1:10" ht="33" customHeight="1" x14ac:dyDescent="0.25">
      <c r="A46" s="191" t="s">
        <v>353</v>
      </c>
      <c r="B46" s="251">
        <f>'A1 Exploitation'!D41</f>
        <v>0.95833333333333337</v>
      </c>
      <c r="C46" s="251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1">
        <f>'A2 Exploitation'!D41</f>
        <v>0</v>
      </c>
      <c r="C47" s="251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1">
        <f>'A3 Exploitation'!D41</f>
        <v>0</v>
      </c>
      <c r="C48" s="251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1">
        <f>'A4 Exploitation'!D41</f>
        <v>0</v>
      </c>
      <c r="C49" s="251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8" t="s">
        <v>360</v>
      </c>
      <c r="C52" s="248"/>
      <c r="D52" s="150"/>
      <c r="E52" s="150"/>
      <c r="F52" s="150"/>
      <c r="G52" s="150"/>
      <c r="H52" s="150"/>
      <c r="I52" s="150"/>
      <c r="J52" s="149" t="str">
        <f>D18</f>
        <v>SIDI SALAH</v>
      </c>
    </row>
    <row r="53" spans="1:10" ht="33" customHeight="1" x14ac:dyDescent="0.25">
      <c r="A53" s="191" t="s">
        <v>353</v>
      </c>
      <c r="B53" s="249" t="e">
        <f>'A1 Exploitation'!D97</f>
        <v>#DIV/0!</v>
      </c>
      <c r="C53" s="249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49">
        <f>'A2 Exploitation'!D97</f>
        <v>0</v>
      </c>
      <c r="C54" s="249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49">
        <f>'A3 Exploitation'!D97</f>
        <v>0</v>
      </c>
      <c r="C55" s="249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49">
        <f>'A4 Exploitation'!D97</f>
        <v>0</v>
      </c>
      <c r="C56" s="249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8" t="s">
        <v>361</v>
      </c>
      <c r="C59" s="248"/>
      <c r="D59" s="150"/>
      <c r="E59" s="150"/>
      <c r="F59" s="150"/>
      <c r="G59" s="150"/>
      <c r="H59" s="150"/>
      <c r="I59" s="150"/>
      <c r="J59" s="149" t="str">
        <f>D18</f>
        <v>SIDI SALAH</v>
      </c>
    </row>
    <row r="60" spans="1:10" ht="33" customHeight="1" x14ac:dyDescent="0.25">
      <c r="A60" s="191" t="s">
        <v>353</v>
      </c>
      <c r="B60" s="249" t="e">
        <f>'A1 Exploitation'!D150</f>
        <v>#DIV/0!</v>
      </c>
      <c r="C60" s="249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49">
        <f>'A2 Exploitation'!D150</f>
        <v>0</v>
      </c>
      <c r="C61" s="249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49">
        <f>'A3 Exploitation'!D150</f>
        <v>0</v>
      </c>
      <c r="C62" s="249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49">
        <f>'A4 Exploitation'!D150</f>
        <v>0</v>
      </c>
      <c r="C63" s="249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8" t="s">
        <v>362</v>
      </c>
      <c r="C66" s="248"/>
      <c r="D66" s="150"/>
      <c r="E66" s="150"/>
      <c r="F66" s="150"/>
      <c r="G66" s="150"/>
      <c r="H66" s="150"/>
      <c r="I66" s="150"/>
      <c r="J66" s="149" t="str">
        <f>D18</f>
        <v>SIDI SALAH</v>
      </c>
    </row>
    <row r="67" spans="1:10" ht="33" customHeight="1" x14ac:dyDescent="0.25">
      <c r="A67" s="191" t="s">
        <v>353</v>
      </c>
      <c r="B67" s="249" t="e">
        <f>'A1 Exploitation'!D190</f>
        <v>#DIV/0!</v>
      </c>
      <c r="C67" s="249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49">
        <f>'A2 Exploitation'!D190</f>
        <v>0</v>
      </c>
      <c r="C68" s="249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49">
        <f>'A3 Exploitation'!D190</f>
        <v>0</v>
      </c>
      <c r="C69" s="249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49">
        <f>'A4 Exploitation'!D190</f>
        <v>0</v>
      </c>
      <c r="C70" s="249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8" t="s">
        <v>363</v>
      </c>
      <c r="C73" s="248"/>
      <c r="D73" s="150"/>
      <c r="E73" s="150"/>
      <c r="F73" s="150"/>
      <c r="G73" s="150"/>
      <c r="H73" s="150"/>
      <c r="I73" s="150"/>
      <c r="J73" s="149" t="str">
        <f>D18</f>
        <v>SIDI SALAH</v>
      </c>
    </row>
    <row r="74" spans="1:10" ht="33" customHeight="1" x14ac:dyDescent="0.25">
      <c r="A74" s="191" t="s">
        <v>353</v>
      </c>
      <c r="B74" s="249" t="e">
        <f>'A1 Exploitation'!D246</f>
        <v>#DIV/0!</v>
      </c>
      <c r="C74" s="249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49">
        <f>'A2 Exploitation'!D246</f>
        <v>0</v>
      </c>
      <c r="C75" s="249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49">
        <f>'A3 Exploitation'!D246</f>
        <v>0</v>
      </c>
      <c r="C76" s="249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49">
        <f>'A4 Exploitation'!D246</f>
        <v>0</v>
      </c>
      <c r="C77" s="249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8" t="s">
        <v>364</v>
      </c>
      <c r="C80" s="248"/>
      <c r="D80" s="150"/>
      <c r="E80" s="150"/>
      <c r="F80" s="150"/>
      <c r="G80" s="150"/>
      <c r="H80" s="150"/>
      <c r="I80" s="150"/>
      <c r="J80" s="149" t="str">
        <f>D18</f>
        <v>SIDI SALAH</v>
      </c>
    </row>
    <row r="81" spans="1:10" ht="33" customHeight="1" x14ac:dyDescent="0.25">
      <c r="A81" s="191" t="s">
        <v>353</v>
      </c>
      <c r="B81" s="249">
        <f>'A1 Exploitation'!D280</f>
        <v>0.94736842105263153</v>
      </c>
      <c r="C81" s="249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49">
        <f>'A2 Exploitation'!D280</f>
        <v>0</v>
      </c>
      <c r="C82" s="249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49">
        <f>'A3 Exploitation'!D280</f>
        <v>0</v>
      </c>
      <c r="C83" s="249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49">
        <f>'A4 Exploitation'!D280</f>
        <v>0</v>
      </c>
      <c r="C84" s="249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8" t="s">
        <v>365</v>
      </c>
      <c r="C87" s="248"/>
      <c r="D87" s="150"/>
      <c r="E87" s="150"/>
      <c r="F87" s="150"/>
      <c r="G87" s="150"/>
      <c r="H87" s="150"/>
      <c r="I87" s="150"/>
      <c r="J87" s="149" t="str">
        <f>D18</f>
        <v>SIDI SALAH</v>
      </c>
    </row>
    <row r="88" spans="1:10" ht="33" customHeight="1" x14ac:dyDescent="0.25">
      <c r="A88" s="191" t="s">
        <v>353</v>
      </c>
      <c r="B88" s="249">
        <f>'A1 Exploitation'!D308</f>
        <v>1</v>
      </c>
      <c r="C88" s="249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49">
        <f>'A2 Exploitation'!D308</f>
        <v>0</v>
      </c>
      <c r="C89" s="249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49">
        <f>'A3 Exploitation'!D308</f>
        <v>0</v>
      </c>
      <c r="C90" s="249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49">
        <f>'A4 Exploitation'!D308</f>
        <v>0</v>
      </c>
      <c r="C91" s="249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8" t="s">
        <v>366</v>
      </c>
      <c r="C94" s="248"/>
      <c r="D94" s="150"/>
      <c r="E94" s="150"/>
      <c r="F94" s="150"/>
      <c r="G94" s="150"/>
      <c r="H94" s="150"/>
      <c r="I94" s="150"/>
      <c r="J94" s="149" t="str">
        <f>D18</f>
        <v>SIDI SALAH</v>
      </c>
    </row>
    <row r="95" spans="1:10" ht="33" customHeight="1" x14ac:dyDescent="0.25">
      <c r="A95" s="191" t="s">
        <v>353</v>
      </c>
      <c r="B95" s="249">
        <f>'A1 Exploitation'!D361</f>
        <v>0.8125</v>
      </c>
      <c r="C95" s="249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49">
        <f>'A2 Exploitation'!D361</f>
        <v>0</v>
      </c>
      <c r="C96" s="249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49">
        <f>'A3 Exploitation'!D361</f>
        <v>0</v>
      </c>
      <c r="C97" s="249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49">
        <f>'A4 Exploitation'!D361</f>
        <v>0</v>
      </c>
      <c r="C98" s="249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8" t="s">
        <v>367</v>
      </c>
      <c r="C101" s="248"/>
      <c r="D101" s="150"/>
      <c r="E101" s="150"/>
      <c r="F101" s="150"/>
      <c r="G101" s="150"/>
      <c r="H101" s="150"/>
      <c r="I101" s="150"/>
      <c r="J101" s="149" t="str">
        <f>D18</f>
        <v>SIDI SALAH</v>
      </c>
    </row>
    <row r="102" spans="1:10" ht="33" customHeight="1" x14ac:dyDescent="0.25">
      <c r="A102" s="191" t="s">
        <v>353</v>
      </c>
      <c r="B102" s="249">
        <f>'A1 Exploitation'!D391</f>
        <v>1</v>
      </c>
      <c r="C102" s="249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49">
        <f>'A2 Exploitation'!D391</f>
        <v>0</v>
      </c>
      <c r="C103" s="249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49">
        <f>'A3 Exploitation'!D391</f>
        <v>0</v>
      </c>
      <c r="C104" s="249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49">
        <f>'A4 Exploitation'!D391</f>
        <v>0</v>
      </c>
      <c r="C105" s="249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8" t="s">
        <v>368</v>
      </c>
      <c r="C108" s="248"/>
      <c r="D108" s="150"/>
      <c r="E108" s="150"/>
      <c r="F108" s="150"/>
      <c r="G108" s="150"/>
      <c r="H108" s="150"/>
      <c r="I108" s="150"/>
      <c r="J108" s="149" t="str">
        <f>D18</f>
        <v>SIDI SALAH</v>
      </c>
    </row>
    <row r="109" spans="1:10" ht="33" customHeight="1" x14ac:dyDescent="0.25">
      <c r="A109" s="191" t="s">
        <v>353</v>
      </c>
      <c r="B109" s="249">
        <f>'A1 Exploitation'!D410</f>
        <v>0.91666666666666663</v>
      </c>
      <c r="C109" s="249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49">
        <f>'A2 Exploitation'!D410</f>
        <v>0</v>
      </c>
      <c r="C110" s="249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49">
        <f>'A3 Exploitation'!D410</f>
        <v>0</v>
      </c>
      <c r="C111" s="249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49">
        <f>'A4 Exploitation'!D410</f>
        <v>0</v>
      </c>
      <c r="C112" s="249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8" t="s">
        <v>369</v>
      </c>
      <c r="C115" s="248"/>
      <c r="D115" s="150"/>
      <c r="E115" s="150"/>
      <c r="F115" s="150"/>
      <c r="G115" s="150"/>
      <c r="H115" s="150"/>
      <c r="I115" s="150"/>
      <c r="J115" s="149" t="str">
        <f>D18</f>
        <v>SIDI SALAH</v>
      </c>
    </row>
    <row r="116" spans="1:10" ht="33" customHeight="1" x14ac:dyDescent="0.25">
      <c r="A116" s="191" t="s">
        <v>353</v>
      </c>
      <c r="B116" s="249">
        <f>'A1 Exploitation'!D420</f>
        <v>1</v>
      </c>
      <c r="C116" s="249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49">
        <f>'A2 Exploitation'!D420</f>
        <v>0</v>
      </c>
      <c r="C117" s="249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49">
        <f>'A3 Exploitation'!D420</f>
        <v>0</v>
      </c>
      <c r="C118" s="249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49">
        <f>'A4 Exploitation'!D420</f>
        <v>0</v>
      </c>
      <c r="C119" s="249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8" t="s">
        <v>370</v>
      </c>
      <c r="C122" s="248"/>
      <c r="D122" s="150"/>
      <c r="E122" s="150"/>
      <c r="F122" s="150"/>
      <c r="G122" s="150"/>
      <c r="H122" s="150"/>
      <c r="I122" s="150"/>
      <c r="J122" s="149" t="str">
        <f>D18</f>
        <v>SIDI SALAH</v>
      </c>
    </row>
    <row r="123" spans="1:10" ht="33" customHeight="1" x14ac:dyDescent="0.25">
      <c r="A123" s="191" t="s">
        <v>353</v>
      </c>
      <c r="B123" s="249">
        <f>'A1 Exploitation'!D429</f>
        <v>1</v>
      </c>
      <c r="C123" s="249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49">
        <f>'A2 Exploitation'!D429</f>
        <v>0</v>
      </c>
      <c r="C124" s="249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49">
        <f>'A3 Exploitation'!D429</f>
        <v>0</v>
      </c>
      <c r="C125" s="249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49">
        <f>'A4 Exploitation'!D429</f>
        <v>0</v>
      </c>
      <c r="C126" s="249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2"/>
      <c r="C127" s="252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2"/>
      <c r="C128" s="252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8" t="s">
        <v>371</v>
      </c>
      <c r="C129" s="248"/>
      <c r="D129" s="150"/>
      <c r="E129" s="150"/>
      <c r="F129" s="150"/>
      <c r="G129" s="150"/>
      <c r="H129" s="150"/>
      <c r="I129" s="150"/>
      <c r="J129" s="149" t="str">
        <f>D18</f>
        <v>SIDI SALAH</v>
      </c>
    </row>
    <row r="130" spans="1:10" ht="33" customHeight="1" x14ac:dyDescent="0.25">
      <c r="A130" s="191" t="s">
        <v>353</v>
      </c>
      <c r="B130" s="249">
        <f>'A1 Exploitation'!D450</f>
        <v>0.95454545454545459</v>
      </c>
      <c r="C130" s="249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49">
        <f>'A2 Exploitation'!D450</f>
        <v>0</v>
      </c>
      <c r="C131" s="249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49">
        <f>'A3 Exploitation'!D450</f>
        <v>0</v>
      </c>
      <c r="C132" s="249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49">
        <f>'A4 Exploitation'!D450</f>
        <v>0</v>
      </c>
      <c r="C133" s="249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8" t="s">
        <v>372</v>
      </c>
      <c r="C136" s="248"/>
      <c r="J136" s="149" t="str">
        <f>D18</f>
        <v>SIDI SALAH</v>
      </c>
    </row>
    <row r="137" spans="1:10" ht="33" customHeight="1" x14ac:dyDescent="0.25">
      <c r="A137" s="191" t="s">
        <v>353</v>
      </c>
      <c r="B137" s="249">
        <f>'A1 Exploitation'!D459</f>
        <v>0.83333333333333337</v>
      </c>
      <c r="C137" s="249"/>
    </row>
    <row r="138" spans="1:10" ht="33" customHeight="1" x14ac:dyDescent="0.25">
      <c r="A138" s="190" t="s">
        <v>354</v>
      </c>
      <c r="B138" s="249">
        <f>'A2 Exploitation'!D459</f>
        <v>0</v>
      </c>
      <c r="C138" s="249"/>
    </row>
    <row r="139" spans="1:10" ht="33" customHeight="1" x14ac:dyDescent="0.25">
      <c r="A139" s="191" t="s">
        <v>355</v>
      </c>
      <c r="B139" s="249">
        <f>'A3 Exploitation'!D459</f>
        <v>0</v>
      </c>
      <c r="C139" s="249"/>
    </row>
    <row r="140" spans="1:10" ht="33" customHeight="1" x14ac:dyDescent="0.25">
      <c r="A140" s="191" t="s">
        <v>356</v>
      </c>
      <c r="B140" s="249">
        <f>'A4 Exploitation'!D459</f>
        <v>0</v>
      </c>
      <c r="C140" s="249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8" t="s">
        <v>373</v>
      </c>
      <c r="C143" s="248"/>
      <c r="J143" s="149" t="str">
        <f>D18</f>
        <v>SIDI SALAH</v>
      </c>
    </row>
    <row r="144" spans="1:10" ht="33" customHeight="1" x14ac:dyDescent="0.25">
      <c r="A144" s="191" t="s">
        <v>353</v>
      </c>
      <c r="B144" s="249">
        <f>'A1 Technique'!D183</f>
        <v>0.94117647058823528</v>
      </c>
      <c r="C144" s="249"/>
    </row>
    <row r="145" spans="1:3" ht="33" customHeight="1" x14ac:dyDescent="0.25">
      <c r="A145" s="190" t="s">
        <v>354</v>
      </c>
      <c r="B145" s="249">
        <f>'A2 Technique'!D183</f>
        <v>0</v>
      </c>
      <c r="C145" s="249"/>
    </row>
    <row r="146" spans="1:3" ht="33" customHeight="1" x14ac:dyDescent="0.25">
      <c r="A146" s="191" t="s">
        <v>355</v>
      </c>
      <c r="B146" s="249">
        <f>'A3 Technique'!D183</f>
        <v>0</v>
      </c>
      <c r="C146" s="249"/>
    </row>
    <row r="147" spans="1:3" ht="33" customHeight="1" x14ac:dyDescent="0.25">
      <c r="A147" s="191" t="s">
        <v>356</v>
      </c>
      <c r="B147" s="249">
        <f>'A4 Technique'!D183</f>
        <v>0</v>
      </c>
      <c r="C147" s="249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47" zoomScale="80" zoomScaleNormal="71" zoomScaleSheetLayoutView="80" workbookViewId="0">
      <selection activeCell="E325" sqref="E32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1"/>
      <c r="E1" s="261"/>
      <c r="F1" s="261"/>
      <c r="G1" s="261"/>
      <c r="H1" s="261"/>
      <c r="I1" s="261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2" t="s">
        <v>190</v>
      </c>
      <c r="B7" s="262"/>
      <c r="C7" s="262"/>
      <c r="D7" s="262"/>
      <c r="E7" s="262"/>
      <c r="F7" s="262"/>
      <c r="G7" s="84"/>
      <c r="H7" s="84"/>
      <c r="I7" s="84"/>
    </row>
    <row r="8" spans="1:9" ht="29.25" x14ac:dyDescent="0.5">
      <c r="A8" s="263" t="str">
        <f>'Page de garde'!D18</f>
        <v>SIDI SALAH</v>
      </c>
      <c r="B8" s="263"/>
      <c r="C8" s="263"/>
      <c r="D8" s="263"/>
      <c r="E8" s="263"/>
      <c r="F8" s="263"/>
      <c r="G8" s="85"/>
      <c r="H8" s="85"/>
      <c r="I8" s="84"/>
    </row>
    <row r="9" spans="1:9" ht="24" x14ac:dyDescent="0.45">
      <c r="A9" s="192" t="s">
        <v>44</v>
      </c>
      <c r="B9" s="264" t="s">
        <v>379</v>
      </c>
      <c r="C9" s="264"/>
      <c r="D9" s="264"/>
      <c r="E9" s="264"/>
      <c r="F9" s="265"/>
      <c r="G9" s="85"/>
      <c r="H9" s="85"/>
      <c r="I9" s="84"/>
    </row>
    <row r="10" spans="1:9" ht="24" x14ac:dyDescent="0.45">
      <c r="A10" s="193" t="s">
        <v>46</v>
      </c>
      <c r="B10" s="266" t="s">
        <v>398</v>
      </c>
      <c r="C10" s="266"/>
      <c r="D10" s="266"/>
      <c r="E10" s="266"/>
      <c r="F10" s="266"/>
      <c r="G10" s="85"/>
      <c r="H10" s="85"/>
      <c r="I10" s="84"/>
    </row>
    <row r="11" spans="1:9" ht="24" x14ac:dyDescent="0.45">
      <c r="A11" s="192" t="s">
        <v>45</v>
      </c>
      <c r="B11" s="260">
        <v>43083</v>
      </c>
      <c r="C11" s="260"/>
      <c r="D11" s="260"/>
      <c r="E11" s="260"/>
      <c r="F11" s="260"/>
      <c r="G11" s="85"/>
      <c r="H11" s="85"/>
      <c r="I11" s="84"/>
    </row>
    <row r="12" spans="1:9" ht="24" x14ac:dyDescent="0.45">
      <c r="A12" s="192" t="s">
        <v>260</v>
      </c>
      <c r="B12" s="267">
        <f>D463</f>
        <v>0.92500000000000004</v>
      </c>
      <c r="C12" s="267"/>
      <c r="D12" s="267"/>
      <c r="E12" s="267"/>
      <c r="F12" s="267"/>
      <c r="G12" s="85"/>
      <c r="H12" s="85"/>
      <c r="I12" s="84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43083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6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3" t="s">
        <v>18</v>
      </c>
      <c r="B26" s="254"/>
      <c r="C26" s="254"/>
      <c r="D26" s="254"/>
      <c r="E26" s="254"/>
      <c r="F26" s="254"/>
    </row>
    <row r="27" spans="1:8" x14ac:dyDescent="0.25">
      <c r="A27" s="17" t="s">
        <v>2</v>
      </c>
      <c r="B27" s="122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1</v>
      </c>
      <c r="C32" s="88"/>
      <c r="D32" s="91" t="s">
        <v>396</v>
      </c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 t="s">
        <v>34</v>
      </c>
      <c r="C36" s="89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43083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3" t="s">
        <v>65</v>
      </c>
      <c r="B57" s="254"/>
      <c r="C57" s="254"/>
      <c r="D57" s="254"/>
      <c r="E57" s="254"/>
      <c r="F57" s="254"/>
    </row>
    <row r="58" spans="1:6" x14ac:dyDescent="0.25">
      <c r="A58" s="121" t="s">
        <v>294</v>
      </c>
      <c r="B58" s="122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3" t="s">
        <v>25</v>
      </c>
      <c r="B84" s="254"/>
      <c r="C84" s="254"/>
      <c r="D84" s="254"/>
      <c r="E84" s="254"/>
      <c r="F84" s="254"/>
    </row>
    <row r="85" spans="1:6" x14ac:dyDescent="0.25">
      <c r="A85" s="16" t="s">
        <v>294</v>
      </c>
      <c r="B85" s="122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43083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22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3" t="s">
        <v>127</v>
      </c>
      <c r="B113" s="254"/>
      <c r="C113" s="254"/>
      <c r="D113" s="254"/>
      <c r="E113" s="254"/>
      <c r="F113" s="254"/>
    </row>
    <row r="114" spans="1:6" x14ac:dyDescent="0.25">
      <c r="A114" s="16" t="s">
        <v>294</v>
      </c>
      <c r="B114" s="122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3" t="s">
        <v>72</v>
      </c>
      <c r="B137" s="254"/>
      <c r="C137" s="254"/>
      <c r="D137" s="254"/>
      <c r="E137" s="254"/>
      <c r="F137" s="254"/>
    </row>
    <row r="138" spans="1:6" ht="30" x14ac:dyDescent="0.25">
      <c r="A138" s="16" t="s">
        <v>344</v>
      </c>
      <c r="B138" s="122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43083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22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3" t="s">
        <v>128</v>
      </c>
      <c r="B166" s="254"/>
      <c r="C166" s="254"/>
      <c r="D166" s="254"/>
      <c r="E166" s="254"/>
      <c r="F166" s="254"/>
    </row>
    <row r="167" spans="1:6" x14ac:dyDescent="0.25">
      <c r="A167" s="16" t="s">
        <v>294</v>
      </c>
      <c r="B167" s="122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43083</v>
      </c>
      <c r="B193" s="5"/>
      <c r="C193" s="6"/>
      <c r="D193" s="5"/>
    </row>
    <row r="194" spans="1:7" ht="18" x14ac:dyDescent="0.25">
      <c r="A194" s="253" t="s">
        <v>150</v>
      </c>
      <c r="B194" s="254"/>
      <c r="C194" s="254"/>
      <c r="D194" s="254"/>
      <c r="E194" s="254"/>
      <c r="F194" s="25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3" t="s">
        <v>75</v>
      </c>
      <c r="B209" s="254"/>
      <c r="C209" s="254"/>
      <c r="D209" s="254"/>
      <c r="E209" s="254"/>
      <c r="F209" s="254"/>
    </row>
    <row r="210" spans="1:7" x14ac:dyDescent="0.25">
      <c r="A210" s="16" t="s">
        <v>294</v>
      </c>
      <c r="B210" s="122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3" t="s">
        <v>181</v>
      </c>
      <c r="B232" s="254"/>
      <c r="C232" s="254"/>
      <c r="D232" s="254"/>
      <c r="E232" s="254"/>
      <c r="F232" s="254"/>
    </row>
    <row r="233" spans="1:6" x14ac:dyDescent="0.25">
      <c r="A233" s="16" t="s">
        <v>294</v>
      </c>
      <c r="B233" s="122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2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2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2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2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2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2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2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2" t="s">
        <v>34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43083</v>
      </c>
      <c r="B250" s="5"/>
      <c r="C250" s="6"/>
      <c r="D250" s="50"/>
    </row>
    <row r="251" spans="1:6" ht="18" x14ac:dyDescent="0.25">
      <c r="A251" s="253" t="s">
        <v>19</v>
      </c>
      <c r="B251" s="254"/>
      <c r="C251" s="254"/>
      <c r="D251" s="254"/>
      <c r="E251" s="254"/>
      <c r="F251" s="254"/>
    </row>
    <row r="252" spans="1:6" x14ac:dyDescent="0.25">
      <c r="A252" s="25" t="s">
        <v>62</v>
      </c>
      <c r="B252" s="106">
        <v>2</v>
      </c>
      <c r="C252" s="106"/>
      <c r="D252" s="120"/>
      <c r="E252" s="103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03"/>
      <c r="F254" s="103"/>
    </row>
    <row r="255" spans="1:6" x14ac:dyDescent="0.25">
      <c r="A255" s="25" t="s">
        <v>20</v>
      </c>
      <c r="B255" s="122">
        <v>2</v>
      </c>
      <c r="C255" s="106"/>
      <c r="D255" s="104"/>
      <c r="E255" s="103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03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3" t="s">
        <v>116</v>
      </c>
      <c r="B263" s="254"/>
      <c r="C263" s="254"/>
      <c r="D263" s="254"/>
      <c r="E263" s="254"/>
      <c r="F263" s="254"/>
    </row>
    <row r="264" spans="1:7" x14ac:dyDescent="0.25">
      <c r="A264" s="16" t="s">
        <v>284</v>
      </c>
      <c r="B264" s="122">
        <v>2</v>
      </c>
      <c r="C264" s="101"/>
      <c r="D264" s="102"/>
      <c r="E264" s="125"/>
      <c r="F264" s="125"/>
    </row>
    <row r="265" spans="1:7" x14ac:dyDescent="0.25">
      <c r="A265" s="121" t="s">
        <v>345</v>
      </c>
      <c r="B265" s="122">
        <v>2</v>
      </c>
      <c r="C265" s="106"/>
      <c r="D265" s="120"/>
      <c r="E265" s="103"/>
      <c r="F265" s="103"/>
    </row>
    <row r="266" spans="1:7" x14ac:dyDescent="0.25">
      <c r="A266" s="17" t="s">
        <v>5</v>
      </c>
      <c r="B266" s="122">
        <v>1</v>
      </c>
      <c r="C266" s="106"/>
      <c r="D266" s="110" t="s">
        <v>383</v>
      </c>
      <c r="E266" s="103"/>
      <c r="F266" s="103"/>
    </row>
    <row r="267" spans="1:7" ht="31.5" x14ac:dyDescent="0.35">
      <c r="A267" s="54" t="s">
        <v>340</v>
      </c>
      <c r="B267" s="122">
        <v>1</v>
      </c>
      <c r="C267" s="161" t="str">
        <f>IF(B267=0, -5, "0")</f>
        <v>0</v>
      </c>
      <c r="D267" s="68" t="s">
        <v>382</v>
      </c>
      <c r="E267" s="103"/>
      <c r="F267" s="103"/>
    </row>
    <row r="268" spans="1:7" ht="60" x14ac:dyDescent="0.25">
      <c r="A268" s="16" t="s">
        <v>102</v>
      </c>
      <c r="B268" s="122">
        <v>2</v>
      </c>
      <c r="C268" s="106"/>
      <c r="D268" s="109" t="s">
        <v>384</v>
      </c>
      <c r="E268" s="120"/>
      <c r="F268" s="103"/>
    </row>
    <row r="269" spans="1:7" ht="18" x14ac:dyDescent="0.35">
      <c r="A269" s="54" t="s">
        <v>61</v>
      </c>
      <c r="B269" s="122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2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2">
        <v>2</v>
      </c>
      <c r="C271" s="106"/>
      <c r="D271" s="120"/>
      <c r="E271" s="103"/>
      <c r="F271" s="103"/>
    </row>
    <row r="272" spans="1:7" x14ac:dyDescent="0.25">
      <c r="A272" s="17" t="s">
        <v>233</v>
      </c>
      <c r="B272" s="122">
        <v>2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2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2">
        <v>2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2" t="s">
        <v>34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20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0.90909090909090906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36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0.94736842105263153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43083</v>
      </c>
      <c r="B283" s="5"/>
      <c r="C283" s="6"/>
      <c r="D283" s="5"/>
    </row>
    <row r="284" spans="1:6" ht="18" x14ac:dyDescent="0.25">
      <c r="A284" s="253" t="s">
        <v>12</v>
      </c>
      <c r="B284" s="254"/>
      <c r="C284" s="254"/>
      <c r="D284" s="254"/>
      <c r="E284" s="254"/>
      <c r="F284" s="254"/>
    </row>
    <row r="285" spans="1:6" x14ac:dyDescent="0.25">
      <c r="A285" s="16" t="s">
        <v>103</v>
      </c>
      <c r="B285" s="241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241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241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241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241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241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241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241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241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3" t="s">
        <v>25</v>
      </c>
      <c r="B297" s="254"/>
      <c r="C297" s="254"/>
      <c r="D297" s="254"/>
      <c r="E297" s="254"/>
      <c r="F297" s="254"/>
    </row>
    <row r="298" spans="1:9" x14ac:dyDescent="0.25">
      <c r="A298" s="16" t="s">
        <v>104</v>
      </c>
      <c r="B298" s="241">
        <v>2</v>
      </c>
      <c r="C298" s="106"/>
      <c r="D298" s="120"/>
      <c r="E298" s="103"/>
      <c r="F298" s="103"/>
    </row>
    <row r="299" spans="1:9" ht="18" x14ac:dyDescent="0.35">
      <c r="A299" s="54" t="s">
        <v>7</v>
      </c>
      <c r="B299" s="241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241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241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241">
        <v>2</v>
      </c>
      <c r="C302" s="106"/>
      <c r="D302" s="99"/>
      <c r="E302" s="103"/>
      <c r="F302" s="103"/>
    </row>
    <row r="303" spans="1:9" ht="45" x14ac:dyDescent="0.25">
      <c r="A303" s="71" t="s">
        <v>271</v>
      </c>
      <c r="B303" s="241" t="s">
        <v>34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10</v>
      </c>
    </row>
    <row r="305" spans="1:6" x14ac:dyDescent="0.25">
      <c r="A305" s="199" t="s">
        <v>37</v>
      </c>
      <c r="B305" s="200"/>
      <c r="C305" s="201"/>
      <c r="D305" s="202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28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43083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24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241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241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241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241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241">
        <v>2</v>
      </c>
      <c r="C318" s="22"/>
      <c r="D318" s="120"/>
      <c r="E318" s="103"/>
      <c r="F318" s="103"/>
    </row>
    <row r="319" spans="1:6" x14ac:dyDescent="0.25">
      <c r="A319" s="19" t="s">
        <v>264</v>
      </c>
      <c r="B319" s="241">
        <v>2</v>
      </c>
      <c r="C319" s="22"/>
      <c r="D319" s="9"/>
      <c r="E319" s="103"/>
      <c r="F319" s="103"/>
    </row>
    <row r="320" spans="1:6" x14ac:dyDescent="0.25">
      <c r="A320" s="19" t="s">
        <v>27</v>
      </c>
      <c r="B320" s="241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3" t="s">
        <v>25</v>
      </c>
      <c r="B324" s="254"/>
      <c r="C324" s="254"/>
      <c r="D324" s="254"/>
      <c r="E324" s="254"/>
      <c r="F324" s="254"/>
    </row>
    <row r="325" spans="1:6" ht="30" x14ac:dyDescent="0.25">
      <c r="A325" s="16" t="s">
        <v>294</v>
      </c>
      <c r="B325" s="241">
        <v>1</v>
      </c>
      <c r="C325" s="101"/>
      <c r="D325" s="105" t="s">
        <v>387</v>
      </c>
      <c r="E325" s="103"/>
      <c r="F325" s="103"/>
    </row>
    <row r="326" spans="1:6" x14ac:dyDescent="0.25">
      <c r="A326" s="17" t="s">
        <v>99</v>
      </c>
      <c r="B326" s="241">
        <v>2</v>
      </c>
      <c r="C326" s="106"/>
      <c r="D326" s="99"/>
      <c r="E326" s="103"/>
      <c r="F326" s="103"/>
    </row>
    <row r="327" spans="1:6" ht="18" x14ac:dyDescent="0.35">
      <c r="A327" s="54" t="s">
        <v>59</v>
      </c>
      <c r="B327" s="241">
        <v>2</v>
      </c>
      <c r="C327" s="161" t="str">
        <f>IF(B327=0, -5, "0")</f>
        <v>0</v>
      </c>
      <c r="D327" s="120"/>
      <c r="E327" s="103"/>
      <c r="F327" s="103"/>
    </row>
    <row r="328" spans="1:6" ht="45" x14ac:dyDescent="0.25">
      <c r="A328" s="17" t="s">
        <v>238</v>
      </c>
      <c r="B328" s="241">
        <v>0</v>
      </c>
      <c r="C328" s="106"/>
      <c r="D328" s="120" t="s">
        <v>385</v>
      </c>
      <c r="E328" s="103" t="s">
        <v>399</v>
      </c>
      <c r="F328" s="103"/>
    </row>
    <row r="329" spans="1:6" x14ac:dyDescent="0.25">
      <c r="A329" s="17" t="s">
        <v>55</v>
      </c>
      <c r="B329" s="241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241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241">
        <v>2</v>
      </c>
      <c r="C331" s="106"/>
      <c r="D331" s="87"/>
      <c r="E331" s="103"/>
      <c r="F331" s="103"/>
    </row>
    <row r="332" spans="1:6" ht="18" x14ac:dyDescent="0.35">
      <c r="A332" s="54" t="s">
        <v>109</v>
      </c>
      <c r="B332" s="241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241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241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241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241">
        <v>2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21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0.875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3" t="s">
        <v>118</v>
      </c>
      <c r="B340" s="254"/>
      <c r="C340" s="254"/>
      <c r="D340" s="254"/>
      <c r="E340" s="254"/>
      <c r="F340" s="254"/>
    </row>
    <row r="341" spans="1:16384" x14ac:dyDescent="0.25">
      <c r="A341" s="17" t="s">
        <v>99</v>
      </c>
      <c r="B341" s="24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241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241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241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241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3" t="s">
        <v>29</v>
      </c>
      <c r="B349" s="254"/>
      <c r="C349" s="254"/>
      <c r="D349" s="254"/>
      <c r="E349" s="254"/>
      <c r="F349" s="254"/>
    </row>
    <row r="350" spans="1:16384" x14ac:dyDescent="0.25">
      <c r="A350" s="16" t="s">
        <v>294</v>
      </c>
      <c r="B350" s="24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241">
        <v>2</v>
      </c>
      <c r="C351" s="106"/>
      <c r="D351" s="110"/>
      <c r="E351" s="103"/>
      <c r="F351" s="103"/>
    </row>
    <row r="352" spans="1:16384" x14ac:dyDescent="0.25">
      <c r="A352" s="20" t="s">
        <v>292</v>
      </c>
      <c r="B352" s="241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241">
        <v>2</v>
      </c>
      <c r="C353" s="161" t="str">
        <f>IF(B353=0, -5, "0")</f>
        <v>0</v>
      </c>
      <c r="D353" s="110"/>
      <c r="E353" s="103"/>
      <c r="F353" s="103"/>
    </row>
    <row r="354" spans="1:6" ht="31.5" x14ac:dyDescent="0.35">
      <c r="A354" s="54" t="s">
        <v>113</v>
      </c>
      <c r="B354" s="241">
        <v>0</v>
      </c>
      <c r="C354" s="161">
        <f>IF(B354=0, -5, "0")</f>
        <v>-5</v>
      </c>
      <c r="D354" s="110" t="s">
        <v>386</v>
      </c>
      <c r="E354" s="103" t="s">
        <v>399</v>
      </c>
      <c r="F354" s="103"/>
    </row>
    <row r="355" spans="1:6" ht="30" x14ac:dyDescent="0.25">
      <c r="A355" s="17" t="s">
        <v>241</v>
      </c>
      <c r="B355" s="241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241" t="s">
        <v>34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5</v>
      </c>
    </row>
    <row r="358" spans="1:6" x14ac:dyDescent="0.25">
      <c r="A358" s="199" t="s">
        <v>37</v>
      </c>
      <c r="B358" s="200"/>
      <c r="C358" s="201"/>
      <c r="D358" s="202">
        <f>D357/(COUNT(B350:C355)*2)</f>
        <v>0.35714285714285715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52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0.8125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43083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ht="16.5" x14ac:dyDescent="0.3">
      <c r="A366" s="25" t="s">
        <v>62</v>
      </c>
      <c r="B366" s="243">
        <v>2</v>
      </c>
      <c r="C366" s="21"/>
      <c r="D366" s="120"/>
      <c r="E366" s="103"/>
      <c r="F366" s="103"/>
    </row>
    <row r="367" spans="1:6" ht="16.5" x14ac:dyDescent="0.3">
      <c r="A367" s="18" t="s">
        <v>6</v>
      </c>
      <c r="B367" s="243">
        <v>2</v>
      </c>
      <c r="C367" s="21"/>
      <c r="D367" s="120"/>
      <c r="E367" s="103"/>
      <c r="F367" s="103"/>
    </row>
    <row r="368" spans="1:6" ht="16.5" x14ac:dyDescent="0.3">
      <c r="A368" s="25" t="s">
        <v>20</v>
      </c>
      <c r="B368" s="243">
        <v>2</v>
      </c>
      <c r="C368" s="21"/>
      <c r="D368" s="104"/>
      <c r="E368" s="103"/>
      <c r="F368" s="103"/>
    </row>
    <row r="369" spans="1:6" ht="16.5" x14ac:dyDescent="0.3">
      <c r="A369" s="18" t="s">
        <v>120</v>
      </c>
      <c r="B369" s="243">
        <v>2</v>
      </c>
      <c r="C369" s="21"/>
      <c r="D369" s="120"/>
      <c r="E369" s="103"/>
      <c r="F369" s="103"/>
    </row>
    <row r="370" spans="1:6" ht="16.5" x14ac:dyDescent="0.3">
      <c r="A370" s="25" t="s">
        <v>183</v>
      </c>
      <c r="B370" s="243">
        <v>2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243">
        <v>2</v>
      </c>
      <c r="C371" s="161" t="str">
        <f>IF(B371=0, -5, "0")</f>
        <v>0</v>
      </c>
      <c r="D371" s="120"/>
      <c r="E371" s="103"/>
      <c r="F371" s="103"/>
    </row>
    <row r="372" spans="1:6" ht="16.5" x14ac:dyDescent="0.3">
      <c r="A372" s="18" t="s">
        <v>112</v>
      </c>
      <c r="B372" s="243">
        <v>2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14</v>
      </c>
    </row>
    <row r="374" spans="1:6" x14ac:dyDescent="0.25">
      <c r="A374" s="199" t="s">
        <v>37</v>
      </c>
      <c r="B374" s="200"/>
      <c r="C374" s="201"/>
      <c r="D374" s="202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3">
      <c r="A377" s="73" t="s">
        <v>121</v>
      </c>
      <c r="B377" s="244">
        <v>2</v>
      </c>
      <c r="C377" s="161" t="str">
        <f>IF(B377=0, -5, "0")</f>
        <v>0</v>
      </c>
      <c r="D377" s="120"/>
      <c r="E377" s="103"/>
      <c r="F377" s="103"/>
    </row>
    <row r="378" spans="1:6" ht="30" x14ac:dyDescent="0.3">
      <c r="A378" s="16" t="s">
        <v>265</v>
      </c>
      <c r="B378" s="244">
        <v>2</v>
      </c>
      <c r="C378" s="21"/>
      <c r="D378" s="120"/>
      <c r="E378" s="103"/>
      <c r="F378" s="103"/>
    </row>
    <row r="379" spans="1:6" ht="16.5" x14ac:dyDescent="0.3">
      <c r="A379" s="16" t="s">
        <v>374</v>
      </c>
      <c r="B379" s="244">
        <v>2</v>
      </c>
      <c r="C379" s="21"/>
      <c r="D379" s="120"/>
      <c r="E379" s="103"/>
      <c r="F379" s="103"/>
    </row>
    <row r="380" spans="1:6" ht="16.5" x14ac:dyDescent="0.3">
      <c r="A380" s="16" t="s">
        <v>139</v>
      </c>
      <c r="B380" s="244">
        <v>2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244">
        <v>2</v>
      </c>
      <c r="C381" s="161" t="str">
        <f>IF(B381=0, -5, "0")</f>
        <v>0</v>
      </c>
      <c r="D381" s="120"/>
      <c r="E381" s="103"/>
      <c r="F381" s="103"/>
    </row>
    <row r="382" spans="1:6" ht="30" x14ac:dyDescent="0.3">
      <c r="A382" s="17" t="s">
        <v>188</v>
      </c>
      <c r="B382" s="244">
        <v>2</v>
      </c>
      <c r="C382" s="21"/>
      <c r="D382" s="120"/>
      <c r="E382" s="103"/>
      <c r="F382" s="103"/>
    </row>
    <row r="383" spans="1:6" ht="16.5" x14ac:dyDescent="0.3">
      <c r="A383" s="17" t="s">
        <v>233</v>
      </c>
      <c r="B383" s="244">
        <v>2</v>
      </c>
      <c r="C383" s="21"/>
      <c r="D383" s="120"/>
      <c r="E383" s="103"/>
      <c r="F383" s="103"/>
    </row>
    <row r="384" spans="1:6" ht="16.5" x14ac:dyDescent="0.3">
      <c r="A384" s="73" t="s">
        <v>158</v>
      </c>
      <c r="B384" s="244">
        <v>2</v>
      </c>
      <c r="C384" s="162" t="str">
        <f>IF(B384=0, -5, "0")</f>
        <v>0</v>
      </c>
      <c r="D384" s="102"/>
      <c r="E384" s="125"/>
      <c r="F384" s="125"/>
    </row>
    <row r="385" spans="1:7" ht="16.5" x14ac:dyDescent="0.3">
      <c r="A385" s="20" t="s">
        <v>78</v>
      </c>
      <c r="B385" s="244">
        <v>2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241" t="s">
        <v>34</v>
      </c>
      <c r="C386" s="23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18</v>
      </c>
    </row>
    <row r="388" spans="1:7" x14ac:dyDescent="0.25">
      <c r="A388" s="199" t="s">
        <v>37</v>
      </c>
      <c r="B388" s="200"/>
      <c r="C388" s="201"/>
      <c r="D388" s="202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32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5" t="s">
        <v>346</v>
      </c>
      <c r="B393" s="256"/>
      <c r="C393" s="256"/>
      <c r="D393" s="256"/>
      <c r="E393" s="256"/>
      <c r="F393" s="257"/>
    </row>
    <row r="394" spans="1:7" s="119" customFormat="1" x14ac:dyDescent="0.25">
      <c r="A394" s="146">
        <f>+B11</f>
        <v>43083</v>
      </c>
      <c r="B394" s="5"/>
      <c r="C394" s="6"/>
      <c r="D394" s="5"/>
    </row>
    <row r="395" spans="1:7" ht="18" x14ac:dyDescent="0.25">
      <c r="A395" s="253" t="s">
        <v>347</v>
      </c>
      <c r="B395" s="254"/>
      <c r="C395" s="254"/>
      <c r="D395" s="254"/>
      <c r="E395" s="254"/>
      <c r="F395" s="254"/>
    </row>
    <row r="396" spans="1:7" ht="30" x14ac:dyDescent="0.25">
      <c r="A396" s="17" t="s">
        <v>286</v>
      </c>
      <c r="B396" s="241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241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241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241">
        <v>1</v>
      </c>
      <c r="C399" s="101"/>
      <c r="D399" s="102" t="s">
        <v>388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7</v>
      </c>
    </row>
    <row r="401" spans="1:6" x14ac:dyDescent="0.25">
      <c r="A401" s="199" t="s">
        <v>37</v>
      </c>
      <c r="B401" s="200"/>
      <c r="C401" s="201"/>
      <c r="D401" s="202">
        <f>D400/(COUNT(B396:C399)*2)</f>
        <v>0.875</v>
      </c>
    </row>
    <row r="402" spans="1:6" ht="18" x14ac:dyDescent="0.25">
      <c r="A402" s="253" t="s">
        <v>31</v>
      </c>
      <c r="B402" s="254"/>
      <c r="C402" s="254"/>
      <c r="D402" s="254"/>
      <c r="E402" s="254"/>
      <c r="F402" s="254"/>
    </row>
    <row r="403" spans="1:6" x14ac:dyDescent="0.25">
      <c r="A403" s="18" t="s">
        <v>3</v>
      </c>
      <c r="B403" s="241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241">
        <v>2</v>
      </c>
      <c r="C404" s="106"/>
      <c r="D404" s="120"/>
      <c r="E404" s="103"/>
      <c r="F404" s="103"/>
    </row>
    <row r="405" spans="1:6" ht="45" x14ac:dyDescent="0.25">
      <c r="A405" s="78" t="s">
        <v>271</v>
      </c>
      <c r="B405" s="241" t="s">
        <v>34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11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241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241">
        <v>2</v>
      </c>
      <c r="C415" s="106"/>
      <c r="D415" s="104"/>
      <c r="E415" s="103"/>
      <c r="F415" s="103"/>
    </row>
    <row r="416" spans="1:6" x14ac:dyDescent="0.25">
      <c r="A416" s="25" t="s">
        <v>81</v>
      </c>
      <c r="B416" s="241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241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241" t="s">
        <v>34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241">
        <v>2</v>
      </c>
      <c r="C424" s="101"/>
      <c r="D424" s="102"/>
      <c r="E424" s="125"/>
      <c r="F424" s="103"/>
    </row>
    <row r="425" spans="1:7" ht="15.75" x14ac:dyDescent="0.3">
      <c r="A425" s="133" t="s">
        <v>287</v>
      </c>
      <c r="B425" s="241">
        <v>2</v>
      </c>
      <c r="C425" s="162" t="str">
        <f>IF(B425=0, -5, "0")</f>
        <v>0</v>
      </c>
      <c r="D425" s="102" t="s">
        <v>389</v>
      </c>
      <c r="E425" s="124"/>
      <c r="F425" s="103"/>
      <c r="G425" s="124"/>
    </row>
    <row r="426" spans="1:7" ht="30" x14ac:dyDescent="0.25">
      <c r="A426" s="25" t="s">
        <v>185</v>
      </c>
      <c r="B426" s="241">
        <v>2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241" t="s">
        <v>34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6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241">
        <v>2</v>
      </c>
      <c r="C433" s="106"/>
      <c r="D433" s="120"/>
      <c r="E433" s="103"/>
      <c r="F433" s="103"/>
    </row>
    <row r="434" spans="1:14" ht="36" x14ac:dyDescent="0.35">
      <c r="A434" s="56" t="s">
        <v>258</v>
      </c>
      <c r="B434" s="241">
        <v>2</v>
      </c>
      <c r="C434" s="161" t="str">
        <f>IF(B434=0, -5, "0")</f>
        <v>0</v>
      </c>
      <c r="D434" s="120"/>
      <c r="E434" s="103"/>
      <c r="F434" s="103"/>
    </row>
    <row r="435" spans="1:14" ht="36" x14ac:dyDescent="0.35">
      <c r="A435" s="56" t="s">
        <v>100</v>
      </c>
      <c r="B435" s="241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241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241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241" t="s">
        <v>34</v>
      </c>
      <c r="C438" s="106"/>
      <c r="D438" s="120"/>
      <c r="E438" s="103"/>
      <c r="F438" s="103"/>
    </row>
    <row r="439" spans="1:14" x14ac:dyDescent="0.25">
      <c r="A439" s="17" t="s">
        <v>243</v>
      </c>
      <c r="B439" s="241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241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241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241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241">
        <v>1</v>
      </c>
      <c r="C443" s="106"/>
      <c r="D443" s="120" t="s">
        <v>390</v>
      </c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241">
        <v>2</v>
      </c>
      <c r="C444" s="122"/>
      <c r="D444" s="120"/>
      <c r="E444" s="103"/>
      <c r="F444" s="103"/>
    </row>
    <row r="445" spans="1:14" x14ac:dyDescent="0.25">
      <c r="A445" s="70" t="s">
        <v>375</v>
      </c>
      <c r="B445" s="241">
        <v>2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241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241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241" t="s">
        <v>34</v>
      </c>
      <c r="C448" s="107"/>
      <c r="D448" s="130"/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21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0.95454545454545459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5" t="s">
        <v>144</v>
      </c>
      <c r="B452" s="256"/>
      <c r="C452" s="256"/>
      <c r="D452" s="256"/>
      <c r="E452" s="256"/>
      <c r="F452" s="257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241">
        <v>1</v>
      </c>
      <c r="C454" s="106"/>
      <c r="D454" s="120" t="s">
        <v>391</v>
      </c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241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241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241" t="s">
        <v>34</v>
      </c>
      <c r="C457" s="106"/>
      <c r="D457" s="92"/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5</v>
      </c>
    </row>
    <row r="459" spans="1:14" x14ac:dyDescent="0.25">
      <c r="A459" s="199" t="s">
        <v>37</v>
      </c>
      <c r="B459" s="221"/>
      <c r="C459" s="222"/>
      <c r="D459" s="223">
        <f>D458/(COUNT(B454:C456)*2)</f>
        <v>0.83333333333333337</v>
      </c>
    </row>
    <row r="461" spans="1:14" x14ac:dyDescent="0.25">
      <c r="A461" s="212" t="s">
        <v>267</v>
      </c>
      <c r="B461" s="213"/>
      <c r="C461" s="213"/>
      <c r="D461" s="240">
        <f>AVERAGE(D36,D92,D145,D185,D241,D275,D303,D356,D386,D405,D418,D427,D448,D457)</f>
        <v>0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222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0.92500000000000004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287:B293 B46:B53 B58:B80 B102:B109 B85:B92 B114:B133 B138:B145 B167:B185 B155:B162 B195:B205 B210:B228 B233:B241 B252:B259 B264:B275 B298:B303 B424:B426 B313:B320 B341:B345 B325:B336 B397:B399 B350:B355 B414:B417 B433:B447 B403:B404 B454:B45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tabSelected="1" view="pageBreakPreview" topLeftCell="A159" zoomScale="80" zoomScaleSheetLayoutView="80" workbookViewId="0">
      <selection activeCell="D168" sqref="D168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3" t="s">
        <v>52</v>
      </c>
      <c r="B6" s="263"/>
      <c r="C6" s="263"/>
      <c r="D6" s="263"/>
      <c r="E6" s="263"/>
      <c r="F6" s="263"/>
      <c r="G6" s="85"/>
      <c r="H6" s="85"/>
      <c r="I6" s="85"/>
    </row>
    <row r="7" spans="1:9" s="29" customFormat="1" ht="21.75" customHeight="1" x14ac:dyDescent="0.45">
      <c r="A7" s="263" t="str">
        <f>'A1 Exploitation'!A8:F8</f>
        <v>SIDI SALAH</v>
      </c>
      <c r="B7" s="263"/>
      <c r="C7" s="263"/>
      <c r="D7" s="263"/>
      <c r="E7" s="263"/>
      <c r="F7" s="263"/>
      <c r="G7" s="85"/>
      <c r="H7" s="85"/>
      <c r="I7" s="85"/>
    </row>
    <row r="8" spans="1:9" s="29" customFormat="1" ht="24" x14ac:dyDescent="0.45">
      <c r="A8" s="192" t="s">
        <v>44</v>
      </c>
      <c r="B8" s="278" t="str">
        <f>'A1 Exploitation'!B9:F9</f>
        <v>Dr Hend KAMOUN</v>
      </c>
      <c r="C8" s="278"/>
      <c r="D8" s="278"/>
      <c r="E8" s="278"/>
      <c r="F8" s="279"/>
      <c r="G8" s="85"/>
      <c r="H8" s="85"/>
      <c r="I8" s="85"/>
    </row>
    <row r="9" spans="1:9" s="29" customFormat="1" ht="24" x14ac:dyDescent="0.45">
      <c r="A9" s="193" t="s">
        <v>46</v>
      </c>
      <c r="B9" s="280" t="str">
        <f>'A1 Exploitation'!B10:F10</f>
        <v>Directeur magasin et gestionnaire de stock</v>
      </c>
      <c r="C9" s="280"/>
      <c r="D9" s="280"/>
      <c r="E9" s="280"/>
      <c r="F9" s="280"/>
      <c r="G9" s="85"/>
      <c r="H9" s="85"/>
      <c r="I9" s="85"/>
    </row>
    <row r="10" spans="1:9" s="29" customFormat="1" ht="24" x14ac:dyDescent="0.45">
      <c r="A10" s="192" t="s">
        <v>45</v>
      </c>
      <c r="B10" s="276">
        <f>'A1 Exploitation'!B11:F11</f>
        <v>43083</v>
      </c>
      <c r="C10" s="276"/>
      <c r="D10" s="276"/>
      <c r="E10" s="276"/>
      <c r="F10" s="276"/>
      <c r="G10" s="85"/>
      <c r="H10" s="85"/>
      <c r="I10" s="85"/>
    </row>
    <row r="11" spans="1:9" s="29" customFormat="1" ht="24" x14ac:dyDescent="0.45">
      <c r="A11" s="192" t="s">
        <v>318</v>
      </c>
      <c r="B11" s="281">
        <f>D183</f>
        <v>0.94117647058823528</v>
      </c>
      <c r="C11" s="281"/>
      <c r="D11" s="281"/>
      <c r="E11" s="281"/>
      <c r="F11" s="281"/>
      <c r="G11" s="85"/>
      <c r="H11" s="85"/>
      <c r="I11" s="85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ht="33" x14ac:dyDescent="0.3">
      <c r="A17" s="32" t="s">
        <v>296</v>
      </c>
      <c r="B17" s="164">
        <v>1</v>
      </c>
      <c r="C17" s="164"/>
      <c r="D17" s="165" t="s">
        <v>381</v>
      </c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9</v>
      </c>
    </row>
    <row r="23" spans="1:6" x14ac:dyDescent="0.3">
      <c r="A23" s="194" t="s">
        <v>319</v>
      </c>
      <c r="B23" s="195"/>
      <c r="C23" s="196"/>
      <c r="D23" s="198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4">
        <v>2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2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2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2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2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10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12</v>
      </c>
    </row>
    <row r="52" spans="1:6" x14ac:dyDescent="0.3">
      <c r="A52" s="194" t="s">
        <v>319</v>
      </c>
      <c r="B52" s="195"/>
      <c r="C52" s="196"/>
      <c r="D52" s="198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14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7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7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7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7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7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7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7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7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7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7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7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7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7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7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7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7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7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7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7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7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7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7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7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7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7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70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70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70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70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70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70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70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70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70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70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70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x14ac:dyDescent="0.3">
      <c r="A137" s="64" t="s">
        <v>304</v>
      </c>
      <c r="B137" s="164">
        <v>1</v>
      </c>
      <c r="C137" s="164"/>
      <c r="D137" s="165" t="s">
        <v>392</v>
      </c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ht="66" x14ac:dyDescent="0.3">
      <c r="A143" s="147" t="s">
        <v>348</v>
      </c>
      <c r="B143" s="164">
        <v>1</v>
      </c>
      <c r="C143" s="164"/>
      <c r="D143" s="165" t="s">
        <v>393</v>
      </c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14</v>
      </c>
    </row>
    <row r="146" spans="1:6" x14ac:dyDescent="0.3">
      <c r="A146" s="194" t="s">
        <v>319</v>
      </c>
      <c r="B146" s="195"/>
      <c r="C146" s="196"/>
      <c r="D146" s="198">
        <f>D145/(COUNT(B137:C144)*2)</f>
        <v>0.875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241" t="s">
        <v>34</v>
      </c>
      <c r="C149" s="188" t="str">
        <f>IF(B149=0, -5, "0")</f>
        <v>0</v>
      </c>
      <c r="D149" s="164"/>
      <c r="E149" s="164"/>
      <c r="F149" s="164"/>
    </row>
    <row r="150" spans="1:6" ht="33" x14ac:dyDescent="0.3">
      <c r="A150" s="32" t="s">
        <v>311</v>
      </c>
      <c r="B150" s="164">
        <v>1</v>
      </c>
      <c r="C150" s="164"/>
      <c r="D150" s="165" t="s">
        <v>394</v>
      </c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5</v>
      </c>
    </row>
    <row r="154" spans="1:6" x14ac:dyDescent="0.3">
      <c r="A154" s="194" t="s">
        <v>319</v>
      </c>
      <c r="B154" s="195"/>
      <c r="C154" s="196"/>
      <c r="D154" s="198">
        <f>D153/(COUNT(B149:C152)*2)</f>
        <v>0.83333333333333337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ht="30.75" x14ac:dyDescent="0.3">
      <c r="A158" s="32" t="s">
        <v>91</v>
      </c>
      <c r="B158" s="164">
        <v>1</v>
      </c>
      <c r="C158" s="164"/>
      <c r="D158" s="187" t="s">
        <v>380</v>
      </c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7</v>
      </c>
    </row>
    <row r="162" spans="1:6" x14ac:dyDescent="0.3">
      <c r="A162" s="194" t="s">
        <v>319</v>
      </c>
      <c r="B162" s="195"/>
      <c r="C162" s="196"/>
      <c r="D162" s="198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4">
        <v>1</v>
      </c>
      <c r="C165" s="164"/>
      <c r="D165" s="165" t="s">
        <v>395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9</v>
      </c>
    </row>
    <row r="171" spans="1:6" x14ac:dyDescent="0.3">
      <c r="A171" s="194" t="s">
        <v>319</v>
      </c>
      <c r="B171" s="195"/>
      <c r="C171" s="196"/>
      <c r="D171" s="198">
        <f>D170/(COUNT(B165:C169)*2)</f>
        <v>0.9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4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241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96</v>
      </c>
    </row>
    <row r="183" spans="1:6" ht="18" x14ac:dyDescent="0.35">
      <c r="A183" s="81" t="s">
        <v>349</v>
      </c>
      <c r="B183" s="81"/>
      <c r="C183" s="81"/>
      <c r="D183" s="242">
        <f>D182/(COUNT(B174:C177,B165:C169,B157:C160,B149:C152,B137:C144,B55:C61,B45:C50,B26:C31,B17:C21,B106:C116,#REF!,B121:C131,B87:C100,B66:C82,B36:C40)*2)</f>
        <v>0.94117647058823528</v>
      </c>
    </row>
  </sheetData>
  <sheetProtection algorithmName="SHA-512" hashValue="VMwauE+RnNmPYFo3Z2B4Zrt62786A37neIOc5PDM0m6c/s4s9iyEl38Z12p4JNwE2JhuFPOI1vgwpU6uyo6HRg==" saltValue="cZp7t7Qs8Ple71AbxsWlWA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37:B144 B157:B160 B165:B169 B150:B152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1"/>
      <c r="E1" s="261"/>
      <c r="F1" s="261"/>
      <c r="G1" s="261"/>
      <c r="H1" s="261"/>
      <c r="I1" s="261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2" t="s">
        <v>190</v>
      </c>
      <c r="B7" s="262"/>
      <c r="C7" s="262"/>
      <c r="D7" s="262"/>
      <c r="E7" s="262"/>
      <c r="F7" s="262"/>
      <c r="G7" s="230"/>
      <c r="H7" s="230"/>
      <c r="I7" s="230"/>
    </row>
    <row r="8" spans="1:9" ht="29.25" x14ac:dyDescent="0.45">
      <c r="A8" s="263" t="str">
        <f>'Page de garde'!D18</f>
        <v>SIDI SALAH</v>
      </c>
      <c r="B8" s="263"/>
      <c r="C8" s="263"/>
      <c r="D8" s="263"/>
      <c r="E8" s="263"/>
      <c r="F8" s="263"/>
      <c r="G8" s="231"/>
      <c r="H8" s="231"/>
      <c r="I8" s="230"/>
    </row>
    <row r="9" spans="1:9" ht="24" x14ac:dyDescent="0.45">
      <c r="A9" s="192" t="s">
        <v>44</v>
      </c>
      <c r="B9" s="264"/>
      <c r="C9" s="264"/>
      <c r="D9" s="264"/>
      <c r="E9" s="264"/>
      <c r="F9" s="265"/>
      <c r="G9" s="231"/>
      <c r="H9" s="231"/>
      <c r="I9" s="230"/>
    </row>
    <row r="10" spans="1:9" ht="24" x14ac:dyDescent="0.45">
      <c r="A10" s="193" t="s">
        <v>46</v>
      </c>
      <c r="B10" s="266"/>
      <c r="C10" s="266"/>
      <c r="D10" s="266"/>
      <c r="E10" s="266"/>
      <c r="F10" s="266"/>
      <c r="G10" s="231"/>
      <c r="H10" s="231"/>
      <c r="I10" s="230"/>
    </row>
    <row r="11" spans="1:9" ht="24" x14ac:dyDescent="0.45">
      <c r="A11" s="192" t="s">
        <v>45</v>
      </c>
      <c r="B11" s="260"/>
      <c r="C11" s="260"/>
      <c r="D11" s="260"/>
      <c r="E11" s="260"/>
      <c r="F11" s="260"/>
      <c r="G11" s="231"/>
      <c r="H11" s="231"/>
      <c r="I11" s="230"/>
    </row>
    <row r="12" spans="1:9" ht="24" x14ac:dyDescent="0.45">
      <c r="A12" s="192" t="s">
        <v>260</v>
      </c>
      <c r="B12" s="267">
        <f>D463</f>
        <v>0</v>
      </c>
      <c r="C12" s="267"/>
      <c r="D12" s="267"/>
      <c r="E12" s="267"/>
      <c r="F12" s="267"/>
      <c r="G12" s="231"/>
      <c r="H12" s="231"/>
      <c r="I12" s="230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3" t="s">
        <v>18</v>
      </c>
      <c r="B26" s="254"/>
      <c r="C26" s="254"/>
      <c r="D26" s="254"/>
      <c r="E26" s="254"/>
      <c r="F26" s="254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3" t="s">
        <v>65</v>
      </c>
      <c r="B57" s="254"/>
      <c r="C57" s="254"/>
      <c r="D57" s="254"/>
      <c r="E57" s="254"/>
      <c r="F57" s="254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3" t="s">
        <v>25</v>
      </c>
      <c r="B84" s="254"/>
      <c r="C84" s="254"/>
      <c r="D84" s="254"/>
      <c r="E84" s="254"/>
      <c r="F84" s="254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3" t="s">
        <v>127</v>
      </c>
      <c r="B113" s="254"/>
      <c r="C113" s="254"/>
      <c r="D113" s="254"/>
      <c r="E113" s="254"/>
      <c r="F113" s="254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3" t="s">
        <v>72</v>
      </c>
      <c r="B137" s="254"/>
      <c r="C137" s="254"/>
      <c r="D137" s="254"/>
      <c r="E137" s="254"/>
      <c r="F137" s="254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3" t="s">
        <v>128</v>
      </c>
      <c r="B166" s="254"/>
      <c r="C166" s="254"/>
      <c r="D166" s="254"/>
      <c r="E166" s="254"/>
      <c r="F166" s="254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3" t="s">
        <v>150</v>
      </c>
      <c r="B194" s="254"/>
      <c r="C194" s="254"/>
      <c r="D194" s="254"/>
      <c r="E194" s="254"/>
      <c r="F194" s="25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3" t="s">
        <v>75</v>
      </c>
      <c r="B209" s="254"/>
      <c r="C209" s="254"/>
      <c r="D209" s="254"/>
      <c r="E209" s="254"/>
      <c r="F209" s="254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3" t="s">
        <v>181</v>
      </c>
      <c r="B232" s="254"/>
      <c r="C232" s="254"/>
      <c r="D232" s="254"/>
      <c r="E232" s="254"/>
      <c r="F232" s="254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3" t="s">
        <v>19</v>
      </c>
      <c r="B251" s="254"/>
      <c r="C251" s="254"/>
      <c r="D251" s="254"/>
      <c r="E251" s="254"/>
      <c r="F251" s="254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3" t="s">
        <v>116</v>
      </c>
      <c r="B263" s="254"/>
      <c r="C263" s="254"/>
      <c r="D263" s="254"/>
      <c r="E263" s="254"/>
      <c r="F263" s="254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3" t="s">
        <v>12</v>
      </c>
      <c r="B284" s="254"/>
      <c r="C284" s="254"/>
      <c r="D284" s="254"/>
      <c r="E284" s="254"/>
      <c r="F284" s="254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3" t="s">
        <v>25</v>
      </c>
      <c r="B297" s="254"/>
      <c r="C297" s="254"/>
      <c r="D297" s="254"/>
      <c r="E297" s="254"/>
      <c r="F297" s="254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3" t="s">
        <v>25</v>
      </c>
      <c r="B324" s="254"/>
      <c r="C324" s="254"/>
      <c r="D324" s="254"/>
      <c r="E324" s="254"/>
      <c r="F324" s="254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3" t="s">
        <v>118</v>
      </c>
      <c r="B340" s="254"/>
      <c r="C340" s="254"/>
      <c r="D340" s="254"/>
      <c r="E340" s="254"/>
      <c r="F340" s="254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3" t="s">
        <v>29</v>
      </c>
      <c r="B349" s="254"/>
      <c r="C349" s="254"/>
      <c r="D349" s="254"/>
      <c r="E349" s="254"/>
      <c r="F349" s="254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3" t="s">
        <v>347</v>
      </c>
      <c r="B395" s="254"/>
      <c r="C395" s="254"/>
      <c r="D395" s="254"/>
      <c r="E395" s="254"/>
      <c r="F395" s="254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3" t="s">
        <v>31</v>
      </c>
      <c r="B402" s="254"/>
      <c r="C402" s="254"/>
      <c r="D402" s="254"/>
      <c r="E402" s="254"/>
      <c r="F402" s="254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3" t="s">
        <v>52</v>
      </c>
      <c r="B6" s="263"/>
      <c r="C6" s="263"/>
      <c r="D6" s="263"/>
      <c r="E6" s="263"/>
      <c r="F6" s="263"/>
      <c r="G6" s="231"/>
      <c r="H6" s="231"/>
      <c r="I6" s="231"/>
    </row>
    <row r="7" spans="1:9" s="29" customFormat="1" ht="21.75" customHeight="1" x14ac:dyDescent="0.45">
      <c r="A7" s="263" t="str">
        <f>'A2 Exploitation'!A8:F8</f>
        <v>SIDI SALAH</v>
      </c>
      <c r="B7" s="263"/>
      <c r="C7" s="263"/>
      <c r="D7" s="263"/>
      <c r="E7" s="263"/>
      <c r="F7" s="263"/>
      <c r="G7" s="231"/>
      <c r="H7" s="231"/>
      <c r="I7" s="231"/>
    </row>
    <row r="8" spans="1:9" s="29" customFormat="1" ht="24" x14ac:dyDescent="0.45">
      <c r="A8" s="192" t="s">
        <v>44</v>
      </c>
      <c r="B8" s="280">
        <f>'A2 Exploitation'!B9:F9</f>
        <v>0</v>
      </c>
      <c r="C8" s="280"/>
      <c r="D8" s="280"/>
      <c r="E8" s="280"/>
      <c r="F8" s="280"/>
      <c r="G8" s="231"/>
      <c r="H8" s="231"/>
      <c r="I8" s="231"/>
    </row>
    <row r="9" spans="1:9" s="29" customFormat="1" ht="24" x14ac:dyDescent="0.45">
      <c r="A9" s="193" t="s">
        <v>46</v>
      </c>
      <c r="B9" s="280">
        <f>'A2 Exploitation'!B10:F10</f>
        <v>0</v>
      </c>
      <c r="C9" s="280"/>
      <c r="D9" s="280"/>
      <c r="E9" s="280"/>
      <c r="F9" s="280"/>
      <c r="G9" s="231"/>
      <c r="H9" s="231"/>
      <c r="I9" s="231"/>
    </row>
    <row r="10" spans="1:9" s="29" customFormat="1" ht="24" x14ac:dyDescent="0.45">
      <c r="A10" s="192" t="s">
        <v>45</v>
      </c>
      <c r="B10" s="276">
        <f>'A2 Exploitation'!B11:F11</f>
        <v>0</v>
      </c>
      <c r="C10" s="276"/>
      <c r="D10" s="276"/>
      <c r="E10" s="276"/>
      <c r="F10" s="276"/>
      <c r="G10" s="231"/>
      <c r="H10" s="231"/>
      <c r="I10" s="231"/>
    </row>
    <row r="11" spans="1:9" s="29" customFormat="1" ht="24" x14ac:dyDescent="0.45">
      <c r="A11" s="192" t="s">
        <v>318</v>
      </c>
      <c r="B11" s="281">
        <f>D183</f>
        <v>0</v>
      </c>
      <c r="C11" s="281"/>
      <c r="D11" s="281"/>
      <c r="E11" s="281"/>
      <c r="F11" s="281"/>
      <c r="G11" s="231"/>
      <c r="H11" s="231"/>
      <c r="I11" s="231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463"/>
  <sheetViews>
    <sheetView view="pageBreakPreview" zoomScale="70" zoomScaleNormal="71" zoomScaleSheetLayoutView="70" workbookViewId="0">
      <selection activeCell="J241" sqref="J241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1"/>
      <c r="E1" s="261"/>
      <c r="F1" s="261"/>
      <c r="G1" s="261"/>
      <c r="H1" s="261"/>
      <c r="I1" s="261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2" t="s">
        <v>190</v>
      </c>
      <c r="B7" s="262"/>
      <c r="C7" s="262"/>
      <c r="D7" s="262"/>
      <c r="E7" s="262"/>
      <c r="F7" s="262"/>
      <c r="G7" s="232"/>
      <c r="H7" s="232"/>
      <c r="I7" s="232"/>
    </row>
    <row r="8" spans="1:9" ht="29.25" x14ac:dyDescent="0.45">
      <c r="A8" s="263" t="str">
        <f>'Page de garde'!D18</f>
        <v>SIDI SALAH</v>
      </c>
      <c r="B8" s="263"/>
      <c r="C8" s="263"/>
      <c r="D8" s="263"/>
      <c r="E8" s="263"/>
      <c r="F8" s="263"/>
      <c r="G8" s="233"/>
      <c r="H8" s="233"/>
      <c r="I8" s="232"/>
    </row>
    <row r="9" spans="1:9" ht="24" x14ac:dyDescent="0.45">
      <c r="A9" s="192" t="s">
        <v>44</v>
      </c>
      <c r="B9" s="264"/>
      <c r="C9" s="264"/>
      <c r="D9" s="264"/>
      <c r="E9" s="264"/>
      <c r="F9" s="265"/>
      <c r="G9" s="233"/>
      <c r="H9" s="233"/>
      <c r="I9" s="232"/>
    </row>
    <row r="10" spans="1:9" ht="24" x14ac:dyDescent="0.45">
      <c r="A10" s="193" t="s">
        <v>46</v>
      </c>
      <c r="B10" s="266"/>
      <c r="C10" s="266"/>
      <c r="D10" s="266"/>
      <c r="E10" s="266"/>
      <c r="F10" s="266"/>
      <c r="G10" s="233"/>
      <c r="H10" s="233"/>
      <c r="I10" s="232"/>
    </row>
    <row r="11" spans="1:9" ht="24" x14ac:dyDescent="0.45">
      <c r="A11" s="192" t="s">
        <v>45</v>
      </c>
      <c r="B11" s="260"/>
      <c r="C11" s="260"/>
      <c r="D11" s="260"/>
      <c r="E11" s="260"/>
      <c r="F11" s="260"/>
      <c r="G11" s="233"/>
      <c r="H11" s="233"/>
      <c r="I11" s="232"/>
    </row>
    <row r="12" spans="1:9" ht="24" x14ac:dyDescent="0.45">
      <c r="A12" s="192" t="s">
        <v>260</v>
      </c>
      <c r="B12" s="267">
        <f>D463</f>
        <v>0</v>
      </c>
      <c r="C12" s="267"/>
      <c r="D12" s="267"/>
      <c r="E12" s="267"/>
      <c r="F12" s="267"/>
      <c r="G12" s="233"/>
      <c r="H12" s="233"/>
      <c r="I12" s="232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3" t="s">
        <v>18</v>
      </c>
      <c r="B26" s="254"/>
      <c r="C26" s="254"/>
      <c r="D26" s="254"/>
      <c r="E26" s="254"/>
      <c r="F26" s="254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3" t="s">
        <v>65</v>
      </c>
      <c r="B57" s="254"/>
      <c r="C57" s="254"/>
      <c r="D57" s="254"/>
      <c r="E57" s="254"/>
      <c r="F57" s="254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3" t="s">
        <v>25</v>
      </c>
      <c r="B84" s="254"/>
      <c r="C84" s="254"/>
      <c r="D84" s="254"/>
      <c r="E84" s="254"/>
      <c r="F84" s="254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3" t="s">
        <v>127</v>
      </c>
      <c r="B113" s="254"/>
      <c r="C113" s="254"/>
      <c r="D113" s="254"/>
      <c r="E113" s="254"/>
      <c r="F113" s="254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3" t="s">
        <v>72</v>
      </c>
      <c r="B137" s="254"/>
      <c r="C137" s="254"/>
      <c r="D137" s="254"/>
      <c r="E137" s="254"/>
      <c r="F137" s="254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3" t="s">
        <v>128</v>
      </c>
      <c r="B166" s="254"/>
      <c r="C166" s="254"/>
      <c r="D166" s="254"/>
      <c r="E166" s="254"/>
      <c r="F166" s="254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3" t="s">
        <v>150</v>
      </c>
      <c r="B194" s="254"/>
      <c r="C194" s="254"/>
      <c r="D194" s="254"/>
      <c r="E194" s="254"/>
      <c r="F194" s="25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3" t="s">
        <v>75</v>
      </c>
      <c r="B209" s="254"/>
      <c r="C209" s="254"/>
      <c r="D209" s="254"/>
      <c r="E209" s="254"/>
      <c r="F209" s="254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3" t="s">
        <v>181</v>
      </c>
      <c r="B232" s="254"/>
      <c r="C232" s="254"/>
      <c r="D232" s="254"/>
      <c r="E232" s="254"/>
      <c r="F232" s="254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3" t="s">
        <v>19</v>
      </c>
      <c r="B251" s="254"/>
      <c r="C251" s="254"/>
      <c r="D251" s="254"/>
      <c r="E251" s="254"/>
      <c r="F251" s="254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3" t="s">
        <v>116</v>
      </c>
      <c r="B263" s="254"/>
      <c r="C263" s="254"/>
      <c r="D263" s="254"/>
      <c r="E263" s="254"/>
      <c r="F263" s="254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3" t="s">
        <v>12</v>
      </c>
      <c r="B284" s="254"/>
      <c r="C284" s="254"/>
      <c r="D284" s="254"/>
      <c r="E284" s="254"/>
      <c r="F284" s="254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3" t="s">
        <v>25</v>
      </c>
      <c r="B297" s="254"/>
      <c r="C297" s="254"/>
      <c r="D297" s="254"/>
      <c r="E297" s="254"/>
      <c r="F297" s="254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3" t="s">
        <v>25</v>
      </c>
      <c r="B324" s="254"/>
      <c r="C324" s="254"/>
      <c r="D324" s="254"/>
      <c r="E324" s="254"/>
      <c r="F324" s="254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3" t="s">
        <v>118</v>
      </c>
      <c r="B340" s="254"/>
      <c r="C340" s="254"/>
      <c r="D340" s="254"/>
      <c r="E340" s="254"/>
      <c r="F340" s="254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3" t="s">
        <v>29</v>
      </c>
      <c r="B349" s="254"/>
      <c r="C349" s="254"/>
      <c r="D349" s="254"/>
      <c r="E349" s="254"/>
      <c r="F349" s="254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3" t="s">
        <v>347</v>
      </c>
      <c r="B395" s="254"/>
      <c r="C395" s="254"/>
      <c r="D395" s="254"/>
      <c r="E395" s="254"/>
      <c r="F395" s="254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3" t="s">
        <v>31</v>
      </c>
      <c r="B402" s="254"/>
      <c r="C402" s="254"/>
      <c r="D402" s="254"/>
      <c r="E402" s="254"/>
      <c r="F402" s="254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50" fitToHeight="0" orientation="portrait" horizontalDpi="4294967293" r:id="rId1"/>
  <rowBreaks count="4" manualBreakCount="4">
    <brk id="72" max="16383" man="1"/>
    <brk id="150" max="6" man="1"/>
    <brk id="231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3" t="s">
        <v>52</v>
      </c>
      <c r="B6" s="263"/>
      <c r="C6" s="263"/>
      <c r="D6" s="263"/>
      <c r="E6" s="263"/>
      <c r="F6" s="263"/>
      <c r="G6" s="233"/>
      <c r="H6" s="233"/>
      <c r="I6" s="233"/>
    </row>
    <row r="7" spans="1:9" s="29" customFormat="1" ht="21.75" customHeight="1" x14ac:dyDescent="0.45">
      <c r="A7" s="263" t="str">
        <f>'A3 Exploitation'!A8:F8</f>
        <v>SIDI SALAH</v>
      </c>
      <c r="B7" s="263"/>
      <c r="C7" s="263"/>
      <c r="D7" s="263"/>
      <c r="E7" s="263"/>
      <c r="F7" s="263"/>
      <c r="G7" s="233"/>
      <c r="H7" s="233"/>
      <c r="I7" s="233"/>
    </row>
    <row r="8" spans="1:9" s="29" customFormat="1" ht="24" x14ac:dyDescent="0.45">
      <c r="A8" s="192" t="s">
        <v>44</v>
      </c>
      <c r="B8" s="282">
        <f>'A3 Exploitation'!B9:F9</f>
        <v>0</v>
      </c>
      <c r="C8" s="280"/>
      <c r="D8" s="280"/>
      <c r="E8" s="280"/>
      <c r="F8" s="280"/>
      <c r="G8" s="233"/>
      <c r="H8" s="233"/>
      <c r="I8" s="233"/>
    </row>
    <row r="9" spans="1:9" s="29" customFormat="1" ht="24" x14ac:dyDescent="0.45">
      <c r="A9" s="193" t="s">
        <v>46</v>
      </c>
      <c r="B9" s="280">
        <f>'A3 Exploitation'!B10:F10</f>
        <v>0</v>
      </c>
      <c r="C9" s="280"/>
      <c r="D9" s="280"/>
      <c r="E9" s="280"/>
      <c r="F9" s="280"/>
      <c r="G9" s="233"/>
      <c r="H9" s="233"/>
      <c r="I9" s="233"/>
    </row>
    <row r="10" spans="1:9" s="29" customFormat="1" ht="24" x14ac:dyDescent="0.45">
      <c r="A10" s="192" t="s">
        <v>45</v>
      </c>
      <c r="B10" s="276">
        <f>'A3 Exploitation'!B11:F11</f>
        <v>0</v>
      </c>
      <c r="C10" s="276"/>
      <c r="D10" s="276"/>
      <c r="E10" s="276"/>
      <c r="F10" s="276"/>
      <c r="G10" s="233"/>
      <c r="H10" s="233"/>
      <c r="I10" s="233"/>
    </row>
    <row r="11" spans="1:9" s="29" customFormat="1" ht="24" x14ac:dyDescent="0.45">
      <c r="A11" s="192" t="s">
        <v>318</v>
      </c>
      <c r="B11" s="281">
        <f>D183</f>
        <v>0</v>
      </c>
      <c r="C11" s="281"/>
      <c r="D11" s="281"/>
      <c r="E11" s="281"/>
      <c r="F11" s="281"/>
      <c r="G11" s="233"/>
      <c r="H11" s="233"/>
      <c r="I11" s="233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1"/>
      <c r="E1" s="261"/>
      <c r="F1" s="261"/>
      <c r="G1" s="261"/>
      <c r="H1" s="261"/>
      <c r="I1" s="261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2" t="s">
        <v>190</v>
      </c>
      <c r="B7" s="262"/>
      <c r="C7" s="262"/>
      <c r="D7" s="262"/>
      <c r="E7" s="262"/>
      <c r="F7" s="262"/>
      <c r="G7" s="232"/>
      <c r="H7" s="232"/>
      <c r="I7" s="232"/>
    </row>
    <row r="8" spans="1:9" ht="29.25" x14ac:dyDescent="0.45">
      <c r="A8" s="263" t="str">
        <f>'Page de garde'!D18</f>
        <v>SIDI SALAH</v>
      </c>
      <c r="B8" s="263"/>
      <c r="C8" s="263"/>
      <c r="D8" s="263"/>
      <c r="E8" s="263"/>
      <c r="F8" s="263"/>
      <c r="G8" s="233"/>
      <c r="H8" s="233"/>
      <c r="I8" s="232"/>
    </row>
    <row r="9" spans="1:9" ht="24" x14ac:dyDescent="0.45">
      <c r="A9" s="192" t="s">
        <v>44</v>
      </c>
      <c r="B9" s="264"/>
      <c r="C9" s="264"/>
      <c r="D9" s="264"/>
      <c r="E9" s="264"/>
      <c r="F9" s="265"/>
      <c r="G9" s="233"/>
      <c r="H9" s="233"/>
      <c r="I9" s="232"/>
    </row>
    <row r="10" spans="1:9" ht="24" x14ac:dyDescent="0.45">
      <c r="A10" s="193" t="s">
        <v>46</v>
      </c>
      <c r="B10" s="266"/>
      <c r="C10" s="266"/>
      <c r="D10" s="266"/>
      <c r="E10" s="266"/>
      <c r="F10" s="266"/>
      <c r="G10" s="233"/>
      <c r="H10" s="233"/>
      <c r="I10" s="232"/>
    </row>
    <row r="11" spans="1:9" ht="24" x14ac:dyDescent="0.45">
      <c r="A11" s="192" t="s">
        <v>45</v>
      </c>
      <c r="B11" s="260"/>
      <c r="C11" s="260"/>
      <c r="D11" s="260"/>
      <c r="E11" s="260"/>
      <c r="F11" s="260"/>
      <c r="G11" s="233"/>
      <c r="H11" s="233"/>
      <c r="I11" s="232"/>
    </row>
    <row r="12" spans="1:9" ht="24" x14ac:dyDescent="0.45">
      <c r="A12" s="192" t="s">
        <v>260</v>
      </c>
      <c r="B12" s="267">
        <f>D463</f>
        <v>0</v>
      </c>
      <c r="C12" s="267"/>
      <c r="D12" s="267"/>
      <c r="E12" s="267"/>
      <c r="F12" s="267"/>
      <c r="G12" s="233"/>
      <c r="H12" s="233"/>
      <c r="I12" s="232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3" t="s">
        <v>18</v>
      </c>
      <c r="B26" s="254"/>
      <c r="C26" s="254"/>
      <c r="D26" s="254"/>
      <c r="E26" s="254"/>
      <c r="F26" s="254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3" t="s">
        <v>65</v>
      </c>
      <c r="B57" s="254"/>
      <c r="C57" s="254"/>
      <c r="D57" s="254"/>
      <c r="E57" s="254"/>
      <c r="F57" s="254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3" t="s">
        <v>25</v>
      </c>
      <c r="B84" s="254"/>
      <c r="C84" s="254"/>
      <c r="D84" s="254"/>
      <c r="E84" s="254"/>
      <c r="F84" s="254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3" t="s">
        <v>127</v>
      </c>
      <c r="B113" s="254"/>
      <c r="C113" s="254"/>
      <c r="D113" s="254"/>
      <c r="E113" s="254"/>
      <c r="F113" s="254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3" t="s">
        <v>72</v>
      </c>
      <c r="B137" s="254"/>
      <c r="C137" s="254"/>
      <c r="D137" s="254"/>
      <c r="E137" s="254"/>
      <c r="F137" s="254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3" t="s">
        <v>128</v>
      </c>
      <c r="B166" s="254"/>
      <c r="C166" s="254"/>
      <c r="D166" s="254"/>
      <c r="E166" s="254"/>
      <c r="F166" s="254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3" t="s">
        <v>150</v>
      </c>
      <c r="B194" s="254"/>
      <c r="C194" s="254"/>
      <c r="D194" s="254"/>
      <c r="E194" s="254"/>
      <c r="F194" s="25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3" t="s">
        <v>75</v>
      </c>
      <c r="B209" s="254"/>
      <c r="C209" s="254"/>
      <c r="D209" s="254"/>
      <c r="E209" s="254"/>
      <c r="F209" s="254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3" t="s">
        <v>181</v>
      </c>
      <c r="B232" s="254"/>
      <c r="C232" s="254"/>
      <c r="D232" s="254"/>
      <c r="E232" s="254"/>
      <c r="F232" s="254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3" t="s">
        <v>19</v>
      </c>
      <c r="B251" s="254"/>
      <c r="C251" s="254"/>
      <c r="D251" s="254"/>
      <c r="E251" s="254"/>
      <c r="F251" s="254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3" t="s">
        <v>116</v>
      </c>
      <c r="B263" s="254"/>
      <c r="C263" s="254"/>
      <c r="D263" s="254"/>
      <c r="E263" s="254"/>
      <c r="F263" s="254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3" t="s">
        <v>12</v>
      </c>
      <c r="B284" s="254"/>
      <c r="C284" s="254"/>
      <c r="D284" s="254"/>
      <c r="E284" s="254"/>
      <c r="F284" s="254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3" t="s">
        <v>25</v>
      </c>
      <c r="B297" s="254"/>
      <c r="C297" s="254"/>
      <c r="D297" s="254"/>
      <c r="E297" s="254"/>
      <c r="F297" s="254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3" t="s">
        <v>25</v>
      </c>
      <c r="B324" s="254"/>
      <c r="C324" s="254"/>
      <c r="D324" s="254"/>
      <c r="E324" s="254"/>
      <c r="F324" s="254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3" t="s">
        <v>118</v>
      </c>
      <c r="B340" s="254"/>
      <c r="C340" s="254"/>
      <c r="D340" s="254"/>
      <c r="E340" s="254"/>
      <c r="F340" s="254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3" t="s">
        <v>29</v>
      </c>
      <c r="B349" s="254"/>
      <c r="C349" s="254"/>
      <c r="D349" s="254"/>
      <c r="E349" s="254"/>
      <c r="F349" s="254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3" t="s">
        <v>347</v>
      </c>
      <c r="B395" s="254"/>
      <c r="C395" s="254"/>
      <c r="D395" s="254"/>
      <c r="E395" s="254"/>
      <c r="F395" s="254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3" t="s">
        <v>31</v>
      </c>
      <c r="B402" s="254"/>
      <c r="C402" s="254"/>
      <c r="D402" s="254"/>
      <c r="E402" s="254"/>
      <c r="F402" s="254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3" t="s">
        <v>52</v>
      </c>
      <c r="B6" s="263"/>
      <c r="C6" s="263"/>
      <c r="D6" s="263"/>
      <c r="E6" s="263"/>
      <c r="F6" s="263"/>
      <c r="G6" s="233"/>
      <c r="H6" s="233"/>
      <c r="I6" s="233"/>
    </row>
    <row r="7" spans="1:9" s="29" customFormat="1" ht="21.75" customHeight="1" x14ac:dyDescent="0.45">
      <c r="A7" s="263" t="str">
        <f>'A4 Exploitation'!A8:F8</f>
        <v>SIDI SALAH</v>
      </c>
      <c r="B7" s="263"/>
      <c r="C7" s="263"/>
      <c r="D7" s="263"/>
      <c r="E7" s="263"/>
      <c r="F7" s="263"/>
      <c r="G7" s="233"/>
      <c r="H7" s="233"/>
      <c r="I7" s="233"/>
    </row>
    <row r="8" spans="1:9" s="29" customFormat="1" ht="24" x14ac:dyDescent="0.45">
      <c r="A8" s="192" t="s">
        <v>44</v>
      </c>
      <c r="B8" s="280">
        <f>'A4 Exploitation'!B9:F9</f>
        <v>0</v>
      </c>
      <c r="C8" s="280"/>
      <c r="D8" s="280"/>
      <c r="E8" s="280"/>
      <c r="F8" s="280"/>
      <c r="G8" s="233"/>
      <c r="H8" s="233"/>
      <c r="I8" s="233"/>
    </row>
    <row r="9" spans="1:9" s="29" customFormat="1" ht="24" x14ac:dyDescent="0.45">
      <c r="A9" s="193" t="s">
        <v>46</v>
      </c>
      <c r="B9" s="280">
        <f>'A4 Exploitation'!B10:F10</f>
        <v>0</v>
      </c>
      <c r="C9" s="280"/>
      <c r="D9" s="280"/>
      <c r="E9" s="280"/>
      <c r="F9" s="280"/>
      <c r="G9" s="233"/>
      <c r="H9" s="233"/>
      <c r="I9" s="233"/>
    </row>
    <row r="10" spans="1:9" s="29" customFormat="1" ht="24" x14ac:dyDescent="0.45">
      <c r="A10" s="192" t="s">
        <v>45</v>
      </c>
      <c r="B10" s="276">
        <f>'A4 Exploitation'!B11:F11</f>
        <v>0</v>
      </c>
      <c r="C10" s="276"/>
      <c r="D10" s="276"/>
      <c r="E10" s="276"/>
      <c r="F10" s="276"/>
      <c r="G10" s="233"/>
      <c r="H10" s="233"/>
      <c r="I10" s="233"/>
    </row>
    <row r="11" spans="1:9" s="29" customFormat="1" ht="24" x14ac:dyDescent="0.45">
      <c r="A11" s="192" t="s">
        <v>318</v>
      </c>
      <c r="B11" s="281">
        <f>D183</f>
        <v>0</v>
      </c>
      <c r="C11" s="281"/>
      <c r="D11" s="281"/>
      <c r="E11" s="281"/>
      <c r="F11" s="281"/>
      <c r="G11" s="233"/>
      <c r="H11" s="233"/>
      <c r="I11" s="233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2017-09-20T14:24:29Z</cp:lastPrinted>
  <dcterms:created xsi:type="dcterms:W3CDTF">2015-10-03T07:44:26Z</dcterms:created>
  <dcterms:modified xsi:type="dcterms:W3CDTF">2017-12-15T14:43:01Z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