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Sahloul\2020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<sst xmlns="http://schemas.openxmlformats.org/spreadsheetml/2006/main" count="5868" uniqueCount="513">
  <si>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</si>
  <si>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</si>
  <si>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</si>
  <si>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</si>
  <si>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</si>
  <si>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</si>
  <si>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</si>
  <si>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</si>
  <si>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</si>
  <si>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</si>
  <si>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</si>
  <si>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</si>
  <si>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</si>
  <si>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</si>
  <si>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</si>
  <si>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</si>
  <si>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</si>
  <si>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</si>
  <si>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</si>
  <si>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</si>
  <si>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</si>
  <si>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</si>
  <si>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</si>
  <si>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</si>
  <si>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</si>
  <si>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</si>
  <si>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</si>
  <si>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</si>
  <si>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</si>
  <si>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</si>
  <si>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</si>
  <si>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</si>
  <si>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</si>
  <si>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</si>
  <si>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</si>
  <si>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</si>
  <si>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</si>
  <si>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</si>
  <si>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</si>
  <si>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</si>
  <si>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</si>
  <si>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</si>
  <si>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</si>
  <si>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</si>
  <si>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</si>
  <si>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</si>
  <si>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</si>
  <si>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</si>
  <si>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</si>
  <si>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</si>
  <si>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</si>
  <si>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</si>
  <si>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</si>
  <si>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</si>
  <si>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</si>
  <si>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</si>
  <si>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</si>
  <si>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</si>
  <si>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</si>
  <si>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</si>
  <si>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</si>
  <si>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</si>
  <si>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</si>
  <si>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</si>
  <si>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</si>
  <si>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</si>
  <si>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</si>
  <si>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</si>
  <si>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</si>
  <si>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</si>
  <si>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</si>
  <si>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</si>
  <si>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</si>
  <si>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</si>
  <si>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</si>
  <si>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</si>
  <si>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</si>
  <si>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</si>
  <si>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</si>
  <si>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</si>
  <si>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</si>
  <si>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</si>
  <si>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</si>
  <si>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</si>
  <si>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</si>
  <si>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</si>
  <si>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</si>
  <si>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</si>
  <si>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</si>
  <si>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</si>
  <si>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</si>
  <si>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</si>
  <si>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</si>
  <si>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</si>
  <si>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</si>
  <si>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</si>
  <si>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</si>
  <si>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</si>
  <si>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</si>
  <si>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</si>
  <si>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</si>
  <si>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</si>
  <si>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</si>
  <si>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</si>
  <si>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</si>
  <si>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</si>
  <si>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</si>
  <si>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</si>
  <si>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</si>
  <si>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</si>
  <si>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</si>
  <si>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</si>
  <si>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</si>
  <si>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</si>
  <si>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</si>
  <si>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</si>
  <si>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</si>
  <si>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</si>
  <si>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</si>
  <si>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</si>
  <si>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</si>
  <si>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</si>
  <si>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</si>
  <si>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</si>
  <si>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</si>
  <si>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</si>
  <si>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</si>
  <si>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</si>
  <si>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</si>
  <si>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</si>
  <si>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</si>
  <si>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</si>
  <si>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</si>
  <si>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</si>
  <si>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</si>
  <si>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</si>
  <si>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</si>
  <si>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</si>
  <si>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</si>
  <si>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</si>
  <si>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</si>
  <si>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</si>
  <si>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</si>
  <si>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</si>
  <si>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</si>
  <si>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</si>
  <si>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</si>
  <si>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</si>
  <si>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</si>
  <si>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</si>
  <si>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</si>
  <si>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</si>
  <si>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</si>
  <si>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</si>
  <si>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</si>
  <si>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</si>
  <si>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</si>
  <si>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</si>
  <si>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</si>
  <si>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</si>
  <si>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</si>
  <si>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</si>
  <si>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</si>
  <si>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</si>
  <si>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</si>
  <si>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</si>
  <si>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</si>
  <si>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</si>
  <si>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</si>
  <si>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</si>
  <si>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</si>
  <si>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</si>
  <si>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</si>
  <si>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</si>
  <si>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</si>
  <si>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</si>
  <si>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</si>
  <si>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</si>
  <si>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</si>
  <si>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</si>
  <si>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</si>
  <si>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</si>
  <si>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</si>
  <si>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</si>
  <si>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</si>
  <si>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</si>
  <si>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</si>
  <si>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</si>
  <si>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</si>
  <si>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</si>
  <si>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</si>
  <si>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</si>
  <si>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</si>
  <si>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</si>
  <si>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</si>
  <si>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</si>
  <si>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</si>
  <si>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</si>
  <si>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</si>
  <si>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</si>
  <si>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</si>
  <si>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</si>
  <si>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</si>
  <si>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</si>
  <si>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</si>
  <si>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</si>
  <si>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</si>
  <si>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</si>
  <si>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</si>
  <si>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</si>
  <si>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</si>
  <si>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</si>
  <si>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</si>
  <si>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</si>
  <si>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</si>
  <si>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</si>
  <si>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</si>
  <si>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</si>
  <si>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</si>
  <si>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</si>
  <si>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</si>
  <si>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</si>
  <si>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</si>
  <si>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</si>
  <si>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</si>
  <si>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</si>
  <si>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</si>
  <si>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</si>
  <si>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</si>
  <si>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</si>
  <si>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</si>
  <si>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</si>
  <si>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</si>
  <si>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</si>
  <si>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</si>
  <si>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</si>
  <si>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</si>
  <si>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</si>
  <si>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</si>
  <si>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</si>
  <si>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</si>
  <si>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</si>
  <si>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</si>
  <si>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</si>
  <si>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</si>
  <si>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</si>
  <si>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</si>
  <si>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</si>
  <si>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</si>
  <si>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</si>
  <si>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</si>
  <si>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</si>
  <si>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</si>
  <si>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</si>
  <si>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</si>
  <si>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</si>
  <si>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</si>
  <si>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</si>
  <si>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</si>
  <si>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</si>
  <si>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</si>
  <si>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</si>
  <si>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</si>
  <si>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</si>
  <si>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</si>
  <si>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</si>
  <si>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</si>
  <si>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</si>
  <si>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</si>
  <si>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</si>
  <si>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</si>
  <si>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</si>
  <si>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</si>
  <si>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</si>
  <si>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</si>
  <si>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</si>
  <si>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</si>
  <si>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</si>
  <si>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</si>
  <si>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</si>
  <si>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</si>
  <si>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</si>
  <si>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</si>
  <si>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</si>
  <si>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</si>
  <si>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</si>
  <si>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</si>
  <si>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</si>
  <si>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</si>
  <si>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</si>
  <si>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</si>
  <si>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</si>
  <si>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</si>
  <si>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</si>
  <si>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</si>
  <si>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</si>
  <si>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</si>
  <si>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</si>
  <si>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</si>
  <si>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</si>
  <si>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</si>
  <si>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</si>
  <si>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</si>
  <si>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</si>
  <si>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</si>
  <si>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</si>
  <si>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</si>
  <si>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</si>
  <si>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</si>
  <si>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</si>
  <si>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</si>
  <si>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</si>
  <si>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</si>
  <si>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</si>
  <si>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</si>
  <si>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</si>
  <si>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</si>
  <si>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</si>
  <si>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</si>
  <si>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</si>
  <si>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</si>
  <si>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</si>
  <si>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</si>
  <si>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</si>
  <si>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</si>
  <si>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</si>
  <si>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</si>
  <si>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</si>
  <si>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</si>
  <si>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</si>
  <si>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</si>
  <si>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</si>
  <si>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</si>
  <si>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</si>
  <si>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</si>
  <si>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</si>
  <si>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</si>
  <si>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</si>
  <si>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</si>
  <si>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</si>
  <si>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</si>
  <si>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</si>
  <si>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</si>
  <si>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</si>
  <si>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</si>
  <si>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</si>
  <si>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</si>
  <si>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</si>
  <si>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</si>
  <si>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</si>
  <si>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</si>
  <si>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</si>
  <si>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</si>
  <si>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</si>
  <si>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</si>
  <si>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</si>
  <si>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</si>
  <si>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</si>
  <si>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</si>
  <si>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</si>
  <si>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</si>
  <si>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</si>
  <si>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</si>
  <si>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</si>
  <si>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</si>
  <si>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</si>
  <si>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</si>
  <si>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</si>
  <si>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</si>
  <si>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</si>
  <si>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</si>
  <si>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</si>
  <si>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</si>
  <si>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</si>
  <si>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</si>
  <si>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</si>
  <si>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</si>
  <si>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</si>
  <si>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</si>
  <si>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</si>
  <si>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</si>
  <si>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</si>
  <si>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</si>
  <si>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</si>
  <si>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</si>
  <si>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</si>
  <si>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</si>
  <si>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</si>
  <si>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</si>
  <si>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</si>
  <si>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</si>
  <si>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</si>
  <si>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</si>
  <si>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</si>
  <si>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</si>
  <si>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</si>
  <si>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</si>
  <si>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</si>
  <si>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</si>
  <si>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</si>
  <si>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</si>
  <si>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</si>
  <si>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</si>
  <si>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</si>
  <si>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</si>
  <si>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</si>
  <si>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</si>
  <si>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</si>
  <si>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</si>
  <si>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</si>
  <si>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</si>
  <si>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</si>
  <si>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</si>
  <si>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</si>
  <si>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</si>
  <si>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</si>
  <si>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</si>
  <si>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</si>
  <si>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</si>
  <si>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</si>
  <si>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</si>
  <si>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</si>
  <si>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</si>
  <si>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</si>
  <si>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</si>
  <si>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</si>
  <si>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</si>
  <si>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</si>
  <si>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</si>
  <si>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</si>
  <si>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</si>
  <si>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</si>
  <si>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</si>
  <si>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</si>
  <si>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</si>
  <si>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</si>
  <si>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</si>
  <si>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</si>
  <si>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</si>
  <si>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</si>
  <si>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</si>
  <si>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</si>
  <si>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</si>
  <si>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</si>
  <si>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</si>
  <si>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</si>
  <si>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</si>
  <si>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</si>
  <si>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</si>
  <si>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</si>
  <si>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</si>
  <si>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</si>
  <si>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</si>
  <si>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</si>
  <si>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</si>
  <si>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</si>
  <si>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</si>
  <si>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</si>
  <si>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</si>
  <si>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</si>
  <si>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</si>
  <si>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</si>
  <si>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</si>
  <si>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</si>
  <si>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</si>
  <si>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</si>
  <si>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</si>
  <si>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</si>
  <si>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</si>
  <si>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</si>
  <si>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</si>
  <si>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</si>
  <si>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</si>
  <si>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</si>
  <si>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</si>
  <si>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 xml:space="preserve">POINT TRANSVERSE DIRECTEUR MAGASIN </t>
  </si>
  <si>
    <t>SAHLOUL</t>
  </si>
  <si>
    <t>M Souheil DRAOUI</t>
  </si>
  <si>
    <t>Directeur magasin</t>
  </si>
  <si>
    <t>Renforcer le nettoyage.</t>
  </si>
  <si>
    <t>Assurer l'enregistrement des paramètres de contrôle à la réception pour tous les produits.</t>
  </si>
  <si>
    <t>Le référentiel qualité 2019 n'était pas affiché.</t>
  </si>
  <si>
    <t>Afficher le document.</t>
  </si>
  <si>
    <t>Absence du plan d'action suite au dernier audit.</t>
  </si>
  <si>
    <t>Traiter le plan d'action suite à la réception du rapport d'audit.</t>
  </si>
  <si>
    <t>Les oignons exposés étaient moisis.</t>
  </si>
  <si>
    <t>Accentuer les opérations de triage.</t>
  </si>
  <si>
    <t>Les étagères de pâtes, semoules, farines et sucre n'était pas propres le jour de l'audit.</t>
  </si>
  <si>
    <t>Procéder au nettoyage.</t>
  </si>
  <si>
    <t>Présence d'une barquette d'escalope de dinde "el mazraa" retrait DLC 21/02/20.
Exposition de tout un lot de yaourts montagne de goût "Natilait" retrait DLC 22/02/20.
Nous rappelons que la date limite de retrait pour les barquettes de volailles est de DLC-1 et pour les yaourts DLC-2.</t>
  </si>
  <si>
    <t>Respecter les dates limites de retrait.</t>
  </si>
  <si>
    <t>La porte de la réception manquait d'étanchéité</t>
  </si>
  <si>
    <t>Réduire l'espace sous la porte de la réception.</t>
  </si>
  <si>
    <t>L'éclairage n'était pas protégé.</t>
  </si>
  <si>
    <t>Mettre en place la protection des lampes d'éclairage.</t>
  </si>
  <si>
    <t>Présence de certaines étagères rouillées.</t>
  </si>
  <si>
    <t>Traiter la rouille.</t>
  </si>
  <si>
    <t>Absence de source d'aération dans la réserve.</t>
  </si>
  <si>
    <t>Le taux d'hygromètrie était de 38% &lt; 65%, correct.</t>
  </si>
  <si>
    <t>Mettre en place un système d'aération.</t>
  </si>
  <si>
    <t>Présence de givre au niveau des meubles froids d'exposition des produits surgelés.</t>
  </si>
  <si>
    <t>Procéder au dégivrage.</t>
  </si>
  <si>
    <t>Veuillez repeindre ces éléments.</t>
  </si>
  <si>
    <t>Veuillez maintenir une température de -18°C.</t>
  </si>
  <si>
    <t>Veuillez garder les produits exposés à une température de -18°C.</t>
  </si>
  <si>
    <t>Meuble surgelés:
T affichée: -22°C
T mesurée: -8,7°C</t>
  </si>
  <si>
    <t>La températures des produits surgelés exposés dans le meuble froid d'exposition varie entre -8°C et -10°C.</t>
  </si>
  <si>
    <t>La pédale de la poubelle des vestiaires hommes et femmes était défaillante.</t>
  </si>
  <si>
    <t>Assurer la réparation.</t>
  </si>
  <si>
    <t>Traiter le plan d'action suite à la réception du rapport de chaque audit.</t>
  </si>
  <si>
    <t>Accumulation de déchets en plastiques en dessous de la cage du monte charge.</t>
  </si>
  <si>
    <t>Absence de l'enregistrement des produits surgelés et des glaces au niveau des feuilles de contrôle à la réception.</t>
  </si>
  <si>
    <t>La peinture des étagères des meubles froids d'exposition était écaillée à plusieurs niveaux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</si>
</sst>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599728"/>
        <c:axId val="-1017611696"/>
      </c:barChart>
      <c:catAx>
        <c:axId val="-101759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611696"/>
        <c:crosses val="autoZero"/>
        <c:auto val="1"/>
        <c:lblAlgn val="ctr"/>
        <c:lblOffset val="100"/>
        <c:noMultiLvlLbl val="0"/>
      </c:catAx>
      <c:valAx>
        <c:axId val="-1017611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59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3426416"/>
        <c:axId val="-1263425872"/>
      </c:barChart>
      <c:catAx>
        <c:axId val="-126342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3425872"/>
        <c:crosses val="autoZero"/>
        <c:auto val="1"/>
        <c:lblAlgn val="ctr"/>
        <c:lblOffset val="100"/>
        <c:noMultiLvlLbl val="0"/>
      </c:catAx>
      <c:valAx>
        <c:axId val="-126342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342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0.90476190476190477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4176928"/>
        <c:axId val="-1264179104"/>
      </c:barChart>
      <c:catAx>
        <c:axId val="-126417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4179104"/>
        <c:crosses val="autoZero"/>
        <c:auto val="1"/>
        <c:lblAlgn val="ctr"/>
        <c:lblOffset val="100"/>
        <c:noMultiLvlLbl val="0"/>
      </c:catAx>
      <c:valAx>
        <c:axId val="-1264179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417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0.93243243243243246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4175296"/>
        <c:axId val="-1014845424"/>
      </c:barChart>
      <c:catAx>
        <c:axId val="-126417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4845424"/>
        <c:crosses val="autoZero"/>
        <c:auto val="1"/>
        <c:lblAlgn val="ctr"/>
        <c:lblOffset val="100"/>
        <c:noMultiLvlLbl val="0"/>
      </c:catAx>
      <c:valAx>
        <c:axId val="-101484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4175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4847600"/>
        <c:axId val="-1014848144"/>
      </c:barChart>
      <c:catAx>
        <c:axId val="-101484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4848144"/>
        <c:crosses val="autoZero"/>
        <c:auto val="1"/>
        <c:lblAlgn val="ctr"/>
        <c:lblOffset val="100"/>
        <c:noMultiLvlLbl val="0"/>
      </c:catAx>
      <c:valAx>
        <c:axId val="-101484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484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4844336"/>
        <c:axId val="-1014837264"/>
      </c:barChart>
      <c:catAx>
        <c:axId val="-101484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4837264"/>
        <c:crosses val="autoZero"/>
        <c:auto val="1"/>
        <c:lblAlgn val="ctr"/>
        <c:lblOffset val="100"/>
        <c:noMultiLvlLbl val="0"/>
      </c:catAx>
      <c:valAx>
        <c:axId val="-1014837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484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0.80851063829787229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4846512"/>
        <c:axId val="-1014841616"/>
      </c:barChart>
      <c:catAx>
        <c:axId val="-101484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4841616"/>
        <c:crosses val="autoZero"/>
        <c:auto val="1"/>
        <c:lblAlgn val="ctr"/>
        <c:lblOffset val="100"/>
        <c:noMultiLvlLbl val="0"/>
      </c:catAx>
      <c:valAx>
        <c:axId val="-101484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484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0.91796875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4851952"/>
        <c:axId val="-1014850864"/>
      </c:barChart>
      <c:catAx>
        <c:axId val="-101485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4850864"/>
        <c:crosses val="autoZero"/>
        <c:auto val="1"/>
        <c:lblAlgn val="ctr"/>
        <c:lblOffset val="100"/>
        <c:noMultiLvlLbl val="0"/>
      </c:catAx>
      <c:valAx>
        <c:axId val="-101485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4851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0.8632396941489362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014850320"/>
        <c:axId val="-1014840528"/>
        <c:extLst xmlns:c16r2="http://schemas.microsoft.com/office/drawing/2015/06/chart"/>
      </c:barChart>
      <c:catAx>
        <c:axId val="-10148503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4840528"/>
        <c:crosses val="autoZero"/>
        <c:auto val="1"/>
        <c:lblAlgn val="ctr"/>
        <c:lblOffset val="100"/>
        <c:noMultiLvlLbl val="0"/>
      </c:catAx>
      <c:valAx>
        <c:axId val="-10148405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485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0.40833333333333333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014839984"/>
        <c:axId val="-1014839440"/>
        <c:extLst xmlns:c16r2="http://schemas.microsoft.com/office/drawing/2015/06/chart"/>
      </c:barChart>
      <c:catAx>
        <c:axId val="-101483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4839440"/>
        <c:crosses val="autoZero"/>
        <c:auto val="1"/>
        <c:lblAlgn val="ctr"/>
        <c:lblOffset val="100"/>
        <c:noMultiLvlLbl val="0"/>
      </c:catAx>
      <c:valAx>
        <c:axId val="-101483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4839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597552"/>
        <c:axId val="-1017607888"/>
      </c:barChart>
      <c:catAx>
        <c:axId val="-101759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607888"/>
        <c:crosses val="autoZero"/>
        <c:auto val="1"/>
        <c:lblAlgn val="ctr"/>
        <c:lblOffset val="100"/>
        <c:noMultiLvlLbl val="0"/>
      </c:catAx>
      <c:valAx>
        <c:axId val="-101760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59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610608"/>
        <c:axId val="-1017609520"/>
      </c:barChart>
      <c:catAx>
        <c:axId val="-101761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609520"/>
        <c:crosses val="autoZero"/>
        <c:auto val="1"/>
        <c:lblAlgn val="ctr"/>
        <c:lblOffset val="100"/>
        <c:noMultiLvlLbl val="0"/>
      </c:catAx>
      <c:valAx>
        <c:axId val="-101760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610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17608976"/>
        <c:axId val="-1017605712"/>
      </c:barChart>
      <c:catAx>
        <c:axId val="-101760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605712"/>
        <c:crosses val="autoZero"/>
        <c:auto val="1"/>
        <c:lblAlgn val="ctr"/>
        <c:lblOffset val="100"/>
        <c:noMultiLvlLbl val="0"/>
      </c:catAx>
      <c:valAx>
        <c:axId val="-1017605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1760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09990176"/>
        <c:axId val="-1009991264"/>
      </c:barChart>
      <c:catAx>
        <c:axId val="-100999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09991264"/>
        <c:crosses val="autoZero"/>
        <c:auto val="1"/>
        <c:lblAlgn val="ctr"/>
        <c:lblOffset val="100"/>
        <c:noMultiLvlLbl val="0"/>
      </c:catAx>
      <c:valAx>
        <c:axId val="-1009991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0999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09996704"/>
        <c:axId val="-1009992352"/>
      </c:barChart>
      <c:catAx>
        <c:axId val="-100999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09992352"/>
        <c:crosses val="autoZero"/>
        <c:auto val="1"/>
        <c:lblAlgn val="ctr"/>
        <c:lblOffset val="100"/>
        <c:noMultiLvlLbl val="0"/>
      </c:catAx>
      <c:valAx>
        <c:axId val="-1009992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09996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09995072"/>
        <c:axId val="-1010000512"/>
      </c:barChart>
      <c:catAx>
        <c:axId val="-100999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0000512"/>
        <c:crosses val="autoZero"/>
        <c:auto val="1"/>
        <c:lblAlgn val="ctr"/>
        <c:lblOffset val="100"/>
        <c:noMultiLvlLbl val="0"/>
      </c:catAx>
      <c:valAx>
        <c:axId val="-1010000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0999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0.9107142857142857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3412272"/>
        <c:axId val="-1263422608"/>
      </c:barChart>
      <c:catAx>
        <c:axId val="-126341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3422608"/>
        <c:crosses val="autoZero"/>
        <c:auto val="1"/>
        <c:lblAlgn val="ctr"/>
        <c:lblOffset val="100"/>
        <c:noMultiLvlLbl val="0"/>
      </c:catAx>
      <c:valAx>
        <c:axId val="-1263422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341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3416080"/>
        <c:axId val="-1263413360"/>
      </c:barChart>
      <c:catAx>
        <c:axId val="-126341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3413360"/>
        <c:crosses val="autoZero"/>
        <c:auto val="1"/>
        <c:lblAlgn val="ctr"/>
        <c:lblOffset val="100"/>
        <c:noMultiLvlLbl val="0"/>
      </c:catAx>
      <c:valAx>
        <c:axId val="-126341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341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0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2" t="s">
        <v>474</v>
      </c>
      <c r="B18" s="342"/>
      <c r="C18" s="342"/>
      <c r="D18" s="343" t="s">
        <v>476</v>
      </c>
      <c r="E18" s="343"/>
      <c r="F18" s="343"/>
      <c r="G18" s="343"/>
      <c r="H18" s="343"/>
      <c r="I18" s="343"/>
      <c r="J18" s="343"/>
      <c r="K18" s="343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4" t="s">
        <v>277</v>
      </c>
      <c r="B21" s="344"/>
      <c r="C21" s="344"/>
      <c r="D21" s="344"/>
      <c r="E21" s="344"/>
      <c r="F21" s="344"/>
      <c r="G21" s="344"/>
      <c r="H21" s="344"/>
      <c r="I21" s="344"/>
      <c r="J21" s="344"/>
      <c r="K21" s="344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38" t="s">
        <v>279</v>
      </c>
      <c r="C23" s="338"/>
      <c r="D23" s="31"/>
      <c r="E23" s="31"/>
      <c r="F23" s="31"/>
      <c r="G23" s="31"/>
      <c r="H23" s="31"/>
      <c r="I23" s="31"/>
      <c r="J23" t="str">
        <f>D18</f>
        <v>SAHLOUL</v>
      </c>
    </row>
    <row r="24" spans="1:11" ht="33" customHeight="1" x14ac:dyDescent="0.25">
      <c r="A24" s="277" t="s">
        <v>280</v>
      </c>
      <c r="B24" s="337">
        <f>AVERAGE('A1 Exploitation'!D730,'A1 Technique'!D199)</f>
        <v>0.8632396941489362</v>
      </c>
      <c r="C24" s="337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7" t="e">
        <f>AVERAGE('A2 Exploitation'!D730,'A2 Technique'!D199)</f>
        <v>#DIV/0!</v>
      </c>
      <c r="C25" s="337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7" t="e">
        <f>AVERAGE('A3 Exploitation'!D730,'A3 Technique'!D199)</f>
        <v>#DIV/0!</v>
      </c>
      <c r="C26" s="337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7" t="e">
        <f>AVERAGE('A4 Exploitation'!D730,'A4 Technique'!D199)</f>
        <v>#DIV/0!</v>
      </c>
      <c r="C27" s="337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7"/>
      <c r="C28" s="337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7"/>
      <c r="C29" s="337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38" t="s">
        <v>286</v>
      </c>
      <c r="C33" s="338"/>
      <c r="D33" s="31"/>
      <c r="E33" s="31"/>
      <c r="F33" s="31"/>
      <c r="G33" s="31"/>
      <c r="H33" s="31"/>
      <c r="I33" s="31"/>
      <c r="J33" t="str">
        <f>D18</f>
        <v>SAHLOUL</v>
      </c>
    </row>
    <row r="34" spans="1:10" ht="33" customHeight="1" x14ac:dyDescent="0.25">
      <c r="A34" s="277" t="s">
        <v>280</v>
      </c>
      <c r="B34" s="337">
        <f>'A1 Exploitation'!D730</f>
        <v>0.91796875</v>
      </c>
      <c r="C34" s="337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7" t="e">
        <f>'A2 Exploitation'!D730</f>
        <v>#DIV/0!</v>
      </c>
      <c r="C35" s="337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7" t="e">
        <f>'A3 Exploitation'!D730</f>
        <v>#DIV/0!</v>
      </c>
      <c r="C36" s="337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7" t="e">
        <f>'A4 Exploitation'!D730</f>
        <v>#DIV/0!</v>
      </c>
      <c r="C37" s="337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7"/>
      <c r="C38" s="337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7"/>
      <c r="C39" s="337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1" t="s">
        <v>287</v>
      </c>
      <c r="C42" s="341"/>
      <c r="D42" s="31"/>
      <c r="E42" s="31"/>
      <c r="F42" s="31"/>
      <c r="G42" s="31"/>
      <c r="H42" s="31"/>
      <c r="I42" s="31"/>
      <c r="J42" t="str">
        <f>D18</f>
        <v>SAHLOUL</v>
      </c>
    </row>
    <row r="43" spans="1:10" ht="33" customHeight="1" x14ac:dyDescent="0.25">
      <c r="A43" s="277" t="s">
        <v>280</v>
      </c>
      <c r="B43" s="337">
        <f>AVERAGE('A1 Exploitation'!D728, 'A1 Technique'!D197)</f>
        <v>0.40833333333333333</v>
      </c>
      <c r="C43" s="337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7" t="e">
        <f>AVERAGE('A2 Exploitation'!D728, 'A2 Technique'!D197)</f>
        <v>#DIV/0!</v>
      </c>
      <c r="C44" s="337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7" t="e">
        <f>AVERAGE('A3 Exploitation'!D728, 'A3 Technique'!D197)</f>
        <v>#DIV/0!</v>
      </c>
      <c r="C45" s="337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7" t="e">
        <f>AVERAGE('A4 Exploitation'!D728, 'A4 Technique'!D197)</f>
        <v>#DIV/0!</v>
      </c>
      <c r="C46" s="337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7"/>
      <c r="C47" s="337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7"/>
      <c r="C48" s="337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38" t="s">
        <v>288</v>
      </c>
      <c r="C51" s="338"/>
      <c r="D51" s="31"/>
      <c r="E51" s="31"/>
      <c r="F51" s="31"/>
      <c r="G51" s="31"/>
      <c r="H51" s="31"/>
      <c r="I51" s="31"/>
      <c r="J51" t="str">
        <f>D18</f>
        <v>SAHLOUL</v>
      </c>
    </row>
    <row r="52" spans="1:10" ht="33" customHeight="1" x14ac:dyDescent="0.25">
      <c r="A52" s="277" t="s">
        <v>280</v>
      </c>
      <c r="B52" s="340">
        <f>'A1 Exploitation'!D48</f>
        <v>0.83333333333333337</v>
      </c>
      <c r="C52" s="340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0" t="e">
        <f>'A2 Exploitation'!D48</f>
        <v>#DIV/0!</v>
      </c>
      <c r="C53" s="340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0" t="e">
        <f>'A3 Exploitation'!D48</f>
        <v>#DIV/0!</v>
      </c>
      <c r="C54" s="340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0" t="e">
        <f>'A4 Exploitation'!D48</f>
        <v>#DIV/0!</v>
      </c>
      <c r="C55" s="340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0"/>
      <c r="C56" s="340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0"/>
      <c r="C57" s="340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38" t="s">
        <v>289</v>
      </c>
      <c r="C60" s="338"/>
      <c r="D60" s="31"/>
      <c r="E60" s="31"/>
      <c r="F60" s="31"/>
      <c r="G60" s="31"/>
      <c r="H60" s="31"/>
      <c r="I60" s="31"/>
      <c r="J60" t="str">
        <f>D18</f>
        <v>SAHLOUL</v>
      </c>
    </row>
    <row r="61" spans="1:10" ht="33" customHeight="1" x14ac:dyDescent="0.25">
      <c r="A61" s="277" t="s">
        <v>280</v>
      </c>
      <c r="B61" s="337" t="e">
        <f>'A1 Exploitation'!D131</f>
        <v>#DIV/0!</v>
      </c>
      <c r="C61" s="337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7" t="e">
        <f>'A2 Exploitation'!D131</f>
        <v>#DIV/0!</v>
      </c>
      <c r="C62" s="337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7" t="e">
        <f>'A3 Exploitation'!D131</f>
        <v>#DIV/0!</v>
      </c>
      <c r="C63" s="337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7" t="e">
        <f>'A4 Exploitation'!D131</f>
        <v>#DIV/0!</v>
      </c>
      <c r="C64" s="337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7"/>
      <c r="C65" s="337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7"/>
      <c r="C66" s="337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38" t="s">
        <v>464</v>
      </c>
      <c r="C69" s="338"/>
      <c r="D69" s="31"/>
      <c r="E69" s="31"/>
      <c r="F69" s="31"/>
      <c r="G69" s="31"/>
      <c r="H69" s="31"/>
      <c r="I69" s="31"/>
      <c r="J69" t="str">
        <f>D18</f>
        <v>SAHLOUL</v>
      </c>
    </row>
    <row r="70" spans="1:10" ht="33" customHeight="1" x14ac:dyDescent="0.25">
      <c r="A70" s="277" t="s">
        <v>280</v>
      </c>
      <c r="B70" s="337" t="e">
        <f>'A1 Exploitation'!D187</f>
        <v>#DIV/0!</v>
      </c>
      <c r="C70" s="337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7" t="e">
        <f>'A2 Exploitation'!D187</f>
        <v>#DIV/0!</v>
      </c>
      <c r="C71" s="337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7" t="e">
        <f>'A3 Exploitation'!D187</f>
        <v>#DIV/0!</v>
      </c>
      <c r="C72" s="337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7" t="e">
        <f>'A4 Exploitation'!D187</f>
        <v>#DIV/0!</v>
      </c>
      <c r="C73" s="337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7"/>
      <c r="C74" s="337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7"/>
      <c r="C75" s="337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38" t="s">
        <v>465</v>
      </c>
      <c r="C78" s="338"/>
      <c r="D78" s="31"/>
      <c r="E78" s="31"/>
      <c r="F78" s="31"/>
      <c r="G78" s="31"/>
      <c r="H78" s="31"/>
      <c r="I78" s="31"/>
      <c r="J78" t="str">
        <f>D18</f>
        <v>SAHLOUL</v>
      </c>
    </row>
    <row r="79" spans="1:10" ht="33" customHeight="1" x14ac:dyDescent="0.25">
      <c r="A79" s="277" t="s">
        <v>280</v>
      </c>
      <c r="B79" s="337" t="e">
        <f>'A1 Exploitation'!D249</f>
        <v>#DIV/0!</v>
      </c>
      <c r="C79" s="337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7" t="e">
        <f>'A2 Exploitation'!D249</f>
        <v>#DIV/0!</v>
      </c>
      <c r="C80" s="337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7" t="e">
        <f>'A3 Exploitation'!D249</f>
        <v>#DIV/0!</v>
      </c>
      <c r="C81" s="337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7" t="e">
        <f>'A4 Exploitation'!D249</f>
        <v>#DIV/0!</v>
      </c>
      <c r="C82" s="337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7"/>
      <c r="C83" s="337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7"/>
      <c r="C84" s="337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38" t="s">
        <v>466</v>
      </c>
      <c r="C87" s="338"/>
      <c r="D87" s="31"/>
      <c r="E87" s="31"/>
      <c r="F87" s="31"/>
      <c r="G87" s="31"/>
      <c r="H87" s="31"/>
      <c r="I87" s="31"/>
      <c r="J87" t="str">
        <f>D18</f>
        <v>SAHLOUL</v>
      </c>
    </row>
    <row r="88" spans="1:10" ht="33" customHeight="1" x14ac:dyDescent="0.25">
      <c r="A88" s="277" t="s">
        <v>280</v>
      </c>
      <c r="B88" s="337" t="e">
        <f>'A1 Exploitation'!D304</f>
        <v>#DIV/0!</v>
      </c>
      <c r="C88" s="337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7" t="e">
        <f>'A2 Exploitation'!D304</f>
        <v>#DIV/0!</v>
      </c>
      <c r="C89" s="337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7" t="e">
        <f>'A3 Exploitation'!D304</f>
        <v>#DIV/0!</v>
      </c>
      <c r="C90" s="337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7" t="e">
        <f>'A4 Exploitation'!D304</f>
        <v>#DIV/0!</v>
      </c>
      <c r="C91" s="337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7"/>
      <c r="C92" s="337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7"/>
      <c r="C93" s="337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38" t="s">
        <v>467</v>
      </c>
      <c r="C96" s="338"/>
      <c r="D96" s="31"/>
      <c r="E96" s="31"/>
      <c r="F96" s="31"/>
      <c r="G96" s="31"/>
      <c r="H96" s="31"/>
      <c r="I96" s="31"/>
      <c r="J96" t="str">
        <f>D18</f>
        <v>SAHLOUL</v>
      </c>
    </row>
    <row r="97" spans="1:10" ht="33" customHeight="1" x14ac:dyDescent="0.25">
      <c r="A97" s="277" t="s">
        <v>280</v>
      </c>
      <c r="B97" s="337" t="e">
        <f>'A1 Exploitation'!D371</f>
        <v>#DIV/0!</v>
      </c>
      <c r="C97" s="337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7" t="e">
        <f>'A2 Exploitation'!D371</f>
        <v>#DIV/0!</v>
      </c>
      <c r="C98" s="337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7" t="e">
        <f>'A3 Exploitation'!D371</f>
        <v>#DIV/0!</v>
      </c>
      <c r="C99" s="337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7" t="e">
        <f>'A4 Exploitation'!D371</f>
        <v>#DIV/0!</v>
      </c>
      <c r="C100" s="337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7"/>
      <c r="C101" s="337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7"/>
      <c r="C102" s="337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38" t="s">
        <v>468</v>
      </c>
      <c r="C105" s="338"/>
      <c r="D105" s="31"/>
      <c r="E105" s="31"/>
      <c r="F105" s="31"/>
      <c r="G105" s="31"/>
      <c r="H105" s="31"/>
      <c r="I105" s="31"/>
      <c r="J105" t="str">
        <f>D18</f>
        <v>SAHLOUL</v>
      </c>
    </row>
    <row r="106" spans="1:10" ht="33" customHeight="1" x14ac:dyDescent="0.25">
      <c r="A106" s="277" t="s">
        <v>280</v>
      </c>
      <c r="B106" s="337" t="e">
        <f>'A1 Exploitation'!D429</f>
        <v>#DIV/0!</v>
      </c>
      <c r="C106" s="337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7" t="e">
        <f>'A2 Exploitation'!D429</f>
        <v>#DIV/0!</v>
      </c>
      <c r="C107" s="337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7" t="e">
        <f>'A3 Exploitation'!D429</f>
        <v>#DIV/0!</v>
      </c>
      <c r="C108" s="337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7" t="e">
        <f>'A4 Exploitation'!D429</f>
        <v>#DIV/0!</v>
      </c>
      <c r="C109" s="337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7"/>
      <c r="C110" s="337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7"/>
      <c r="C111" s="337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38" t="s">
        <v>469</v>
      </c>
      <c r="C114" s="338"/>
      <c r="D114" s="31"/>
      <c r="E114" s="31"/>
      <c r="F114" s="31"/>
      <c r="G114" s="31"/>
      <c r="H114" s="31"/>
      <c r="I114" s="31"/>
      <c r="J114" t="str">
        <f>D18</f>
        <v>SAHLOUL</v>
      </c>
    </row>
    <row r="115" spans="1:10" ht="33" customHeight="1" x14ac:dyDescent="0.25">
      <c r="A115" s="277" t="s">
        <v>280</v>
      </c>
      <c r="B115" s="337">
        <f>'A1 Exploitation'!D476</f>
        <v>0.9107142857142857</v>
      </c>
      <c r="C115" s="337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7" t="e">
        <f>'A2 Exploitation'!D476</f>
        <v>#DIV/0!</v>
      </c>
      <c r="C116" s="337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7" t="e">
        <f>'A3 Exploitation'!D476</f>
        <v>#DIV/0!</v>
      </c>
      <c r="C117" s="337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7" t="e">
        <f>'A4 Exploitation'!D476</f>
        <v>#DIV/0!</v>
      </c>
      <c r="C118" s="337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7"/>
      <c r="C119" s="337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7"/>
      <c r="C120" s="337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38" t="s">
        <v>470</v>
      </c>
      <c r="C123" s="338"/>
      <c r="D123" s="31"/>
      <c r="E123" s="31"/>
      <c r="F123" s="31"/>
      <c r="G123" s="31"/>
      <c r="H123" s="31"/>
      <c r="I123" s="31"/>
      <c r="J123" t="str">
        <f>D18</f>
        <v>SAHLOUL</v>
      </c>
    </row>
    <row r="124" spans="1:10" ht="33" customHeight="1" x14ac:dyDescent="0.25">
      <c r="A124" s="277" t="s">
        <v>280</v>
      </c>
      <c r="B124" s="337" t="e">
        <f>'A1 Exploitation'!D527</f>
        <v>#DIV/0!</v>
      </c>
      <c r="C124" s="337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7" t="e">
        <f>'A2 Exploitation'!D527</f>
        <v>#DIV/0!</v>
      </c>
      <c r="C125" s="337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7" t="e">
        <f>'A3 Exploitation'!D527</f>
        <v>#DIV/0!</v>
      </c>
      <c r="C126" s="337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7" t="e">
        <f>'A4 Exploitation'!D527</f>
        <v>#DIV/0!</v>
      </c>
      <c r="C127" s="337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7"/>
      <c r="C128" s="337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7"/>
      <c r="C129" s="337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38" t="s">
        <v>471</v>
      </c>
      <c r="C132" s="338"/>
      <c r="D132" s="31"/>
      <c r="E132" s="31"/>
      <c r="F132" s="31"/>
      <c r="G132" s="31"/>
      <c r="H132" s="31"/>
      <c r="I132" s="31"/>
      <c r="J132" t="str">
        <f>D18</f>
        <v>SAHLOUL</v>
      </c>
    </row>
    <row r="133" spans="1:10" ht="33" customHeight="1" x14ac:dyDescent="0.25">
      <c r="A133" s="277" t="s">
        <v>280</v>
      </c>
      <c r="B133" s="337" t="e">
        <f>'A1 Exploitation'!D570</f>
        <v>#DIV/0!</v>
      </c>
      <c r="C133" s="337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7" t="e">
        <f>'A2 Exploitation'!D570</f>
        <v>#DIV/0!</v>
      </c>
      <c r="C134" s="337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7" t="e">
        <f>'A3 Exploitation'!D570</f>
        <v>#DIV/0!</v>
      </c>
      <c r="C135" s="337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7" t="e">
        <f>'A4 Exploitation'!D570</f>
        <v>#DIV/0!</v>
      </c>
      <c r="C136" s="337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7"/>
      <c r="C137" s="337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7"/>
      <c r="C138" s="337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38" t="s">
        <v>290</v>
      </c>
      <c r="C141" s="338"/>
      <c r="D141" s="31"/>
      <c r="E141" s="31"/>
      <c r="F141" s="31"/>
      <c r="G141" s="31"/>
      <c r="H141" s="31"/>
      <c r="I141" s="31"/>
      <c r="J141" t="str">
        <f>D18</f>
        <v>SAHLOUL</v>
      </c>
    </row>
    <row r="142" spans="1:10" ht="33" customHeight="1" x14ac:dyDescent="0.25">
      <c r="A142" s="277" t="s">
        <v>280</v>
      </c>
      <c r="B142" s="337">
        <f>'A1 Exploitation'!D610</f>
        <v>0.90476190476190477</v>
      </c>
      <c r="C142" s="337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7" t="e">
        <f>'A2 Exploitation'!D610</f>
        <v>#DIV/0!</v>
      </c>
      <c r="C143" s="337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7" t="e">
        <f>'A3 Exploitation'!D610</f>
        <v>#DIV/0!</v>
      </c>
      <c r="C144" s="337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7" t="e">
        <f>'A4 Exploitation'!D610</f>
        <v>#DIV/0!</v>
      </c>
      <c r="C145" s="337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7"/>
      <c r="C146" s="337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7"/>
      <c r="C147" s="337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38" t="s">
        <v>291</v>
      </c>
      <c r="C150" s="338"/>
      <c r="D150" s="31"/>
      <c r="E150" s="31"/>
      <c r="F150" s="31"/>
      <c r="G150" s="31"/>
      <c r="H150" s="31"/>
      <c r="I150" s="31"/>
      <c r="J150" t="str">
        <f>D18</f>
        <v>SAHLOUL</v>
      </c>
    </row>
    <row r="151" spans="1:10" ht="33" customHeight="1" x14ac:dyDescent="0.25">
      <c r="A151" s="277" t="s">
        <v>280</v>
      </c>
      <c r="B151" s="337">
        <f>'A1 Exploitation'!D673</f>
        <v>0.93243243243243246</v>
      </c>
      <c r="C151" s="337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7" t="e">
        <f>'A2 Exploitation'!D673</f>
        <v>#DIV/0!</v>
      </c>
      <c r="C152" s="337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7" t="e">
        <f>'A3 Exploitation'!D673</f>
        <v>#DIV/0!</v>
      </c>
      <c r="C153" s="337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7" t="e">
        <f>'A4 Exploitation'!D673</f>
        <v>#DIV/0!</v>
      </c>
      <c r="C154" s="337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7"/>
      <c r="C155" s="337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7"/>
      <c r="C156" s="337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39"/>
      <c r="C159" s="339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38" t="s">
        <v>472</v>
      </c>
      <c r="C160" s="338"/>
      <c r="D160" s="31"/>
      <c r="E160" s="31"/>
      <c r="F160" s="31"/>
      <c r="G160" s="31"/>
      <c r="H160" s="31"/>
      <c r="I160" s="31"/>
      <c r="J160" t="str">
        <f>D18</f>
        <v>SAHLOUL</v>
      </c>
    </row>
    <row r="161" spans="1:10" ht="33" customHeight="1" x14ac:dyDescent="0.25">
      <c r="A161" s="277" t="s">
        <v>280</v>
      </c>
      <c r="B161" s="337">
        <f>'A1 Exploitation'!D702</f>
        <v>0.96875</v>
      </c>
      <c r="C161" s="337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7" t="e">
        <f>'A2 Exploitation'!D702</f>
        <v>#DIV/0!</v>
      </c>
      <c r="C162" s="337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7" t="e">
        <f>'A3 Exploitation'!D702</f>
        <v>#DIV/0!</v>
      </c>
      <c r="C163" s="337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7" t="e">
        <f>'A4 Exploitation'!D702</f>
        <v>#DIV/0!</v>
      </c>
      <c r="C164" s="337"/>
    </row>
    <row r="165" spans="1:10" ht="33" customHeight="1" x14ac:dyDescent="0.25">
      <c r="A165" s="276" t="s">
        <v>284</v>
      </c>
      <c r="B165" s="337"/>
      <c r="C165" s="337"/>
    </row>
    <row r="166" spans="1:10" ht="18" x14ac:dyDescent="0.25">
      <c r="A166" s="276" t="s">
        <v>285</v>
      </c>
      <c r="B166" s="337"/>
      <c r="C166" s="337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38" t="s">
        <v>473</v>
      </c>
      <c r="C169" s="338"/>
      <c r="J169" t="str">
        <f>D18</f>
        <v>SAHLOUL</v>
      </c>
    </row>
    <row r="170" spans="1:10" ht="33" customHeight="1" x14ac:dyDescent="0.25">
      <c r="A170" s="277" t="s">
        <v>280</v>
      </c>
      <c r="B170" s="337">
        <f>'A1 Exploitation'!D726</f>
        <v>1</v>
      </c>
      <c r="C170" s="337"/>
    </row>
    <row r="171" spans="1:10" ht="33" customHeight="1" x14ac:dyDescent="0.25">
      <c r="A171" s="276" t="s">
        <v>281</v>
      </c>
      <c r="B171" s="337" t="e">
        <f>'A2 Exploitation'!D726</f>
        <v>#DIV/0!</v>
      </c>
      <c r="C171" s="337"/>
    </row>
    <row r="172" spans="1:10" ht="33" customHeight="1" x14ac:dyDescent="0.25">
      <c r="A172" s="277" t="s">
        <v>282</v>
      </c>
      <c r="B172" s="337" t="e">
        <f>'A3 Exploitation'!D726</f>
        <v>#DIV/0!</v>
      </c>
      <c r="C172" s="337"/>
    </row>
    <row r="173" spans="1:10" ht="33" customHeight="1" x14ac:dyDescent="0.25">
      <c r="A173" s="277" t="s">
        <v>283</v>
      </c>
      <c r="B173" s="337" t="e">
        <f>'A4 Exploitation'!D726</f>
        <v>#DIV/0!</v>
      </c>
      <c r="C173" s="337"/>
    </row>
    <row r="174" spans="1:10" ht="33" customHeight="1" x14ac:dyDescent="0.25">
      <c r="A174" s="276" t="s">
        <v>284</v>
      </c>
      <c r="B174" s="337"/>
      <c r="C174" s="337"/>
    </row>
    <row r="175" spans="1:10" ht="18" x14ac:dyDescent="0.25">
      <c r="A175" s="276" t="s">
        <v>285</v>
      </c>
      <c r="B175" s="337"/>
      <c r="C175" s="337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38" t="s">
        <v>292</v>
      </c>
      <c r="C178" s="338"/>
      <c r="J178" t="str">
        <f>D18</f>
        <v>SAHLOUL</v>
      </c>
    </row>
    <row r="179" spans="1:10" ht="33" customHeight="1" x14ac:dyDescent="0.25">
      <c r="A179" s="277" t="s">
        <v>280</v>
      </c>
      <c r="B179" s="337">
        <f>'A1 Technique'!D199</f>
        <v>0.80851063829787229</v>
      </c>
      <c r="C179" s="337"/>
    </row>
    <row r="180" spans="1:10" ht="33" customHeight="1" x14ac:dyDescent="0.25">
      <c r="A180" s="276" t="s">
        <v>281</v>
      </c>
      <c r="B180" s="337" t="e">
        <f>'A2 Technique'!D199</f>
        <v>#DIV/0!</v>
      </c>
      <c r="C180" s="337"/>
    </row>
    <row r="181" spans="1:10" ht="33" customHeight="1" x14ac:dyDescent="0.25">
      <c r="A181" s="277" t="s">
        <v>282</v>
      </c>
      <c r="B181" s="337" t="e">
        <f>'A3 Technique'!D199</f>
        <v>#DIV/0!</v>
      </c>
      <c r="C181" s="337"/>
    </row>
    <row r="182" spans="1:10" ht="33" customHeight="1" x14ac:dyDescent="0.25">
      <c r="A182" s="277" t="s">
        <v>283</v>
      </c>
      <c r="B182" s="337" t="e">
        <f>'A4 Technique'!D199</f>
        <v>#DIV/0!</v>
      </c>
      <c r="C182" s="337"/>
    </row>
    <row r="183" spans="1:10" ht="33" customHeight="1" x14ac:dyDescent="0.25">
      <c r="A183" s="276" t="s">
        <v>284</v>
      </c>
      <c r="B183" s="337"/>
      <c r="C183" s="337"/>
    </row>
    <row r="184" spans="1:10" ht="18" x14ac:dyDescent="0.25">
      <c r="A184" s="276" t="s">
        <v>285</v>
      </c>
      <c r="B184" s="337"/>
      <c r="C184" s="33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7" zoomScale="80" zoomScaleNormal="100" zoomScaleSheetLayoutView="80" workbookViewId="0">
      <selection activeCell="B735" sqref="B73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5"/>
      <c r="E1" s="415"/>
      <c r="F1" s="415"/>
      <c r="G1" s="41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6" t="s">
        <v>151</v>
      </c>
      <c r="B7" s="416"/>
      <c r="C7" s="416"/>
      <c r="D7" s="416"/>
      <c r="E7" s="416"/>
      <c r="F7" s="416"/>
      <c r="G7" s="82"/>
    </row>
    <row r="8" spans="1:7" ht="22.5" x14ac:dyDescent="0.45">
      <c r="A8" s="417" t="str">
        <f>'Page de garde'!D18</f>
        <v>SAHLOUL</v>
      </c>
      <c r="B8" s="417"/>
      <c r="C8" s="417"/>
      <c r="D8" s="417"/>
      <c r="E8" s="417"/>
      <c r="F8" s="417"/>
      <c r="G8" s="82"/>
    </row>
    <row r="9" spans="1:7" ht="22.5" x14ac:dyDescent="0.45">
      <c r="A9" s="278" t="s">
        <v>39</v>
      </c>
      <c r="B9" s="418" t="s">
        <v>477</v>
      </c>
      <c r="C9" s="418"/>
      <c r="D9" s="418"/>
      <c r="E9" s="418"/>
      <c r="F9" s="418"/>
      <c r="G9" s="82"/>
    </row>
    <row r="10" spans="1:7" ht="22.5" x14ac:dyDescent="0.45">
      <c r="A10" s="279" t="s">
        <v>41</v>
      </c>
      <c r="B10" s="419" t="s">
        <v>478</v>
      </c>
      <c r="C10" s="419"/>
      <c r="D10" s="419"/>
      <c r="E10" s="419"/>
      <c r="F10" s="419"/>
      <c r="G10" s="82"/>
    </row>
    <row r="11" spans="1:7" ht="22.5" x14ac:dyDescent="0.45">
      <c r="A11" s="278" t="s">
        <v>40</v>
      </c>
      <c r="B11" s="414">
        <v>43881</v>
      </c>
      <c r="C11" s="414"/>
      <c r="D11" s="414"/>
      <c r="E11" s="414"/>
      <c r="F11" s="414"/>
      <c r="G11" s="82"/>
    </row>
    <row r="12" spans="1:7" ht="22.5" x14ac:dyDescent="0.45">
      <c r="A12" s="278" t="s">
        <v>200</v>
      </c>
      <c r="B12" s="420">
        <f>D730</f>
        <v>0.91796875</v>
      </c>
      <c r="C12" s="420"/>
      <c r="D12" s="420"/>
      <c r="E12" s="420"/>
      <c r="F12" s="420"/>
      <c r="G12" s="82"/>
    </row>
    <row r="13" spans="1:7" ht="22.5" x14ac:dyDescent="0.45">
      <c r="A13" s="81"/>
      <c r="B13" s="79"/>
      <c r="C13" s="79"/>
      <c r="D13" s="415"/>
      <c r="E13" s="415"/>
      <c r="F13" s="415"/>
      <c r="G13" s="41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43881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63" x14ac:dyDescent="0.4">
      <c r="A22" s="88" t="s">
        <v>158</v>
      </c>
      <c r="B22" s="89">
        <v>1</v>
      </c>
      <c r="C22" s="89"/>
      <c r="D22" s="90" t="s">
        <v>510</v>
      </c>
      <c r="E22" s="90" t="s">
        <v>479</v>
      </c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9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0.9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26" x14ac:dyDescent="0.4">
      <c r="A35" s="97" t="s">
        <v>400</v>
      </c>
      <c r="B35" s="89">
        <v>1</v>
      </c>
      <c r="C35" s="98" t="str">
        <f>IF(B35=0, -5, "0")</f>
        <v>0</v>
      </c>
      <c r="D35" s="90" t="s">
        <v>511</v>
      </c>
      <c r="E35" s="90" t="s">
        <v>480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1</v>
      </c>
      <c r="C39" s="89"/>
      <c r="D39" s="90" t="s">
        <v>481</v>
      </c>
      <c r="E39" s="90" t="s">
        <v>482</v>
      </c>
      <c r="F39" s="90"/>
      <c r="G39" s="83"/>
    </row>
    <row r="40" spans="1:7" ht="88.5" customHeight="1" x14ac:dyDescent="0.4">
      <c r="A40" s="88" t="s">
        <v>302</v>
      </c>
      <c r="B40" s="89">
        <v>1</v>
      </c>
      <c r="C40" s="89"/>
      <c r="D40" s="117" t="s">
        <v>483</v>
      </c>
      <c r="E40" s="117" t="s">
        <v>484</v>
      </c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0</v>
      </c>
      <c r="C43" s="89"/>
      <c r="D43" s="271">
        <v>0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21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0.80769230769230771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0.83333333333333337</v>
      </c>
      <c r="E48" s="79"/>
      <c r="F48" s="83"/>
      <c r="G48" s="83"/>
    </row>
    <row r="49" spans="1:7" ht="21" x14ac:dyDescent="0.3">
      <c r="A49" s="347"/>
      <c r="B49" s="347"/>
      <c r="C49" s="347"/>
      <c r="D49" s="347"/>
      <c r="E49" s="347"/>
      <c r="F49" s="347"/>
      <c r="G49" s="34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43881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5"/>
      <c r="B64" s="346"/>
      <c r="C64" s="346"/>
      <c r="D64" s="346"/>
      <c r="E64" s="346"/>
      <c r="F64" s="346"/>
      <c r="G64" s="346"/>
    </row>
    <row r="65" spans="1:7" ht="43.5" customHeight="1" x14ac:dyDescent="0.4">
      <c r="A65" s="425" t="s">
        <v>350</v>
      </c>
      <c r="B65" s="425"/>
      <c r="C65" s="425"/>
      <c r="D65" s="425"/>
      <c r="E65" s="425"/>
      <c r="F65" s="42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4"/>
      <c r="B83" s="354"/>
      <c r="C83" s="354"/>
      <c r="D83" s="354"/>
      <c r="E83" s="354"/>
      <c r="F83" s="354"/>
      <c r="G83" s="354"/>
    </row>
    <row r="84" spans="1:7" ht="45" customHeight="1" x14ac:dyDescent="0.45">
      <c r="A84" s="426" t="s">
        <v>351</v>
      </c>
      <c r="B84" s="426"/>
      <c r="C84" s="426"/>
      <c r="D84" s="426"/>
      <c r="E84" s="426"/>
      <c r="F84" s="42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0"/>
      <c r="B103" s="348"/>
      <c r="C103" s="348"/>
      <c r="D103" s="348"/>
      <c r="E103" s="348"/>
      <c r="F103" s="355"/>
      <c r="G103" s="83"/>
    </row>
    <row r="104" spans="1:7" ht="46.5" customHeight="1" x14ac:dyDescent="0.4">
      <c r="A104" s="425" t="s">
        <v>352</v>
      </c>
      <c r="B104" s="425"/>
      <c r="C104" s="425"/>
      <c r="D104" s="425"/>
      <c r="E104" s="425"/>
      <c r="F104" s="42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0"/>
      <c r="B111" s="348"/>
      <c r="C111" s="348"/>
      <c r="D111" s="348"/>
      <c r="E111" s="348"/>
      <c r="F111" s="355"/>
      <c r="G111" s="83"/>
    </row>
    <row r="112" spans="1:7" ht="39.75" customHeight="1" x14ac:dyDescent="0.4">
      <c r="A112" s="425" t="s">
        <v>390</v>
      </c>
      <c r="B112" s="425"/>
      <c r="C112" s="425"/>
      <c r="D112" s="425"/>
      <c r="E112" s="425"/>
      <c r="F112" s="42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8"/>
      <c r="B120" s="348"/>
      <c r="C120" s="348"/>
      <c r="D120" s="348"/>
      <c r="E120" s="348"/>
      <c r="F120" s="348"/>
      <c r="G120" s="83"/>
    </row>
    <row r="121" spans="1:7" ht="22.5" x14ac:dyDescent="0.4">
      <c r="A121" s="425" t="s">
        <v>310</v>
      </c>
      <c r="B121" s="425"/>
      <c r="C121" s="425"/>
      <c r="D121" s="425"/>
      <c r="E121" s="425"/>
      <c r="F121" s="42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49"/>
      <c r="B132" s="349"/>
      <c r="C132" s="349"/>
      <c r="D132" s="349"/>
      <c r="E132" s="349"/>
      <c r="F132" s="349"/>
      <c r="G132" s="83"/>
    </row>
    <row r="133" spans="1:16384" ht="22.5" customHeight="1" x14ac:dyDescent="0.4">
      <c r="A133" s="427" t="s">
        <v>424</v>
      </c>
      <c r="B133" s="427"/>
      <c r="C133" s="427"/>
      <c r="D133" s="427"/>
      <c r="E133" s="427"/>
      <c r="F133" s="427"/>
      <c r="G133" s="83"/>
    </row>
    <row r="134" spans="1:16384" ht="22.5" customHeight="1" x14ac:dyDescent="0.4">
      <c r="A134" s="428"/>
      <c r="B134" s="428"/>
      <c r="C134" s="428"/>
      <c r="D134" s="428"/>
      <c r="E134" s="428"/>
      <c r="F134" s="428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9" t="s">
        <v>461</v>
      </c>
      <c r="B139" s="429"/>
      <c r="C139" s="429"/>
      <c r="D139" s="429"/>
      <c r="E139" s="429"/>
      <c r="F139" s="42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7" t="s">
        <v>349</v>
      </c>
      <c r="B147" s="387"/>
      <c r="C147" s="387"/>
      <c r="D147" s="387"/>
      <c r="E147" s="387"/>
      <c r="F147" s="38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0"/>
      <c r="B165" s="348"/>
      <c r="C165" s="348"/>
      <c r="D165" s="348"/>
      <c r="E165" s="348"/>
      <c r="F165" s="348"/>
      <c r="G165" s="83"/>
    </row>
    <row r="166" spans="1:7" ht="32.25" customHeight="1" x14ac:dyDescent="0.4">
      <c r="A166" s="429" t="s">
        <v>462</v>
      </c>
      <c r="B166" s="429"/>
      <c r="C166" s="429"/>
      <c r="D166" s="429"/>
      <c r="E166" s="429"/>
      <c r="F166" s="42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1"/>
      <c r="B176" s="352"/>
      <c r="C176" s="352"/>
      <c r="D176" s="352"/>
      <c r="E176" s="352"/>
      <c r="F176" s="352"/>
      <c r="G176" s="83"/>
    </row>
    <row r="177" spans="1:7" ht="32.25" customHeight="1" x14ac:dyDescent="0.4">
      <c r="A177" s="429" t="s">
        <v>310</v>
      </c>
      <c r="B177" s="429"/>
      <c r="C177" s="429"/>
      <c r="D177" s="429"/>
      <c r="E177" s="429"/>
      <c r="F177" s="42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88"/>
      <c r="C186" s="38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3"/>
      <c r="B188" s="353"/>
      <c r="C188" s="353"/>
      <c r="D188" s="353"/>
      <c r="E188" s="353"/>
      <c r="F188" s="35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43881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4" t="s">
        <v>34</v>
      </c>
      <c r="B203" s="385"/>
      <c r="C203" s="38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7"/>
      <c r="B205" s="347"/>
      <c r="C205" s="347"/>
      <c r="D205" s="347"/>
      <c r="E205" s="347"/>
      <c r="F205" s="34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4" t="s">
        <v>34</v>
      </c>
      <c r="B227" s="385"/>
      <c r="C227" s="38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7"/>
      <c r="B229" s="347"/>
      <c r="C229" s="347"/>
      <c r="D229" s="347"/>
      <c r="E229" s="347"/>
      <c r="F229" s="34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1" t="s">
        <v>310</v>
      </c>
      <c r="B236" s="422"/>
      <c r="C236" s="422"/>
      <c r="D236" s="42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4" t="s">
        <v>34</v>
      </c>
      <c r="B245" s="385"/>
      <c r="C245" s="38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7"/>
      <c r="B250" s="347"/>
      <c r="C250" s="347"/>
      <c r="D250" s="347"/>
      <c r="E250" s="347"/>
      <c r="F250" s="34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43881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4" t="s">
        <v>34</v>
      </c>
      <c r="B265" s="385"/>
      <c r="C265" s="38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7"/>
      <c r="B290" s="377"/>
      <c r="C290" s="377"/>
      <c r="D290" s="377"/>
      <c r="E290" s="377"/>
      <c r="F290" s="377"/>
      <c r="G290" s="83"/>
    </row>
    <row r="291" spans="1:7" ht="31.5" customHeight="1" x14ac:dyDescent="0.4">
      <c r="A291" s="424" t="s">
        <v>310</v>
      </c>
      <c r="B291" s="424"/>
      <c r="C291" s="424"/>
      <c r="D291" s="424"/>
      <c r="E291" s="424"/>
      <c r="F291" s="42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43881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69"/>
      <c r="B357" s="369"/>
      <c r="C357" s="369"/>
      <c r="D357" s="369"/>
      <c r="E357" s="369"/>
      <c r="F357" s="369"/>
      <c r="G357" s="369"/>
    </row>
    <row r="358" spans="1:7" ht="32.25" customHeight="1" x14ac:dyDescent="0.4">
      <c r="A358" s="433" t="s">
        <v>310</v>
      </c>
      <c r="B358" s="433"/>
      <c r="C358" s="433"/>
      <c r="D358" s="433"/>
      <c r="E358" s="433"/>
      <c r="F358" s="43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43881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4"/>
      <c r="C415" s="354"/>
      <c r="D415" s="354"/>
      <c r="E415" s="354"/>
      <c r="F415" s="354"/>
      <c r="G415" s="354"/>
    </row>
    <row r="416" spans="1:7" ht="24.75" x14ac:dyDescent="0.4">
      <c r="A416" s="432" t="s">
        <v>319</v>
      </c>
      <c r="B416" s="432"/>
      <c r="C416" s="432"/>
      <c r="D416" s="432"/>
      <c r="E416" s="432"/>
      <c r="F416" s="43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43881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63" x14ac:dyDescent="0.4">
      <c r="A453" s="149" t="s">
        <v>361</v>
      </c>
      <c r="B453" s="89">
        <v>1</v>
      </c>
      <c r="C453" s="116" t="str">
        <f>IF(B453=0, -5, "0")</f>
        <v>0</v>
      </c>
      <c r="D453" s="90" t="s">
        <v>485</v>
      </c>
      <c r="E453" s="90" t="s">
        <v>486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2" t="s">
        <v>310</v>
      </c>
      <c r="B464" s="432"/>
      <c r="C464" s="432"/>
      <c r="D464" s="432"/>
      <c r="E464" s="432"/>
      <c r="F464" s="432"/>
      <c r="G464" s="83"/>
    </row>
    <row r="465" spans="1:7" ht="42" x14ac:dyDescent="0.4">
      <c r="A465" s="88" t="s">
        <v>328</v>
      </c>
      <c r="B465" s="89">
        <v>1</v>
      </c>
      <c r="C465" s="151"/>
      <c r="D465" s="90" t="s">
        <v>481</v>
      </c>
      <c r="E465" s="90" t="s">
        <v>482</v>
      </c>
      <c r="F465" s="90"/>
      <c r="G465" s="83"/>
    </row>
    <row r="466" spans="1:7" ht="84" x14ac:dyDescent="0.4">
      <c r="A466" s="92" t="s">
        <v>302</v>
      </c>
      <c r="B466" s="89">
        <v>1</v>
      </c>
      <c r="C466" s="151"/>
      <c r="D466" s="117" t="s">
        <v>483</v>
      </c>
      <c r="E466" s="117" t="s">
        <v>484</v>
      </c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0</v>
      </c>
      <c r="C471" s="89"/>
      <c r="D471" s="271">
        <v>0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0.875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0.9107142857142857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43881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6" t="s">
        <v>463</v>
      </c>
      <c r="B491" s="397"/>
      <c r="C491" s="397"/>
      <c r="D491" s="397"/>
      <c r="E491" s="397"/>
      <c r="F491" s="39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79"/>
      <c r="B517" s="379"/>
      <c r="C517" s="379"/>
      <c r="D517" s="379"/>
      <c r="E517" s="379"/>
      <c r="F517" s="379"/>
      <c r="G517" s="379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43881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83" t="s">
        <v>29</v>
      </c>
      <c r="C532" s="412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4"/>
      <c r="D535" s="434"/>
      <c r="E535" s="434"/>
      <c r="F535" s="43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4" t="s">
        <v>34</v>
      </c>
      <c r="B542" s="385"/>
      <c r="C542" s="38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4" t="s">
        <v>33</v>
      </c>
      <c r="B543" s="385"/>
      <c r="C543" s="38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7"/>
      <c r="B544" s="347"/>
      <c r="C544" s="347"/>
      <c r="D544" s="347"/>
      <c r="E544" s="347"/>
      <c r="F544" s="34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69"/>
      <c r="C556" s="369"/>
      <c r="D556" s="369"/>
      <c r="E556" s="369"/>
      <c r="F556" s="369"/>
      <c r="G556" s="369"/>
    </row>
    <row r="557" spans="1:7" ht="35.25" customHeight="1" x14ac:dyDescent="0.4">
      <c r="A557" s="246" t="s">
        <v>310</v>
      </c>
      <c r="B557" s="222"/>
      <c r="C557" s="367"/>
      <c r="D557" s="367"/>
      <c r="E557" s="367"/>
      <c r="F557" s="36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2" t="s">
        <v>34</v>
      </c>
      <c r="B566" s="362"/>
      <c r="C566" s="363"/>
      <c r="D566" s="296">
        <f>SUM(B558:C565,B546:C555)</f>
        <v>0</v>
      </c>
      <c r="E566" s="79"/>
      <c r="F566" s="83"/>
      <c r="G566" s="83"/>
    </row>
    <row r="567" spans="1:7" ht="21" x14ac:dyDescent="0.4">
      <c r="A567" s="362" t="s">
        <v>33</v>
      </c>
      <c r="B567" s="362"/>
      <c r="C567" s="36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7"/>
      <c r="B572" s="347"/>
      <c r="C572" s="347"/>
      <c r="D572" s="347"/>
      <c r="E572" s="347"/>
      <c r="F572" s="347"/>
      <c r="G572" s="83"/>
    </row>
    <row r="573" spans="1:7" ht="22.5" x14ac:dyDescent="0.45">
      <c r="A573" s="370" t="s">
        <v>19</v>
      </c>
      <c r="B573" s="370"/>
      <c r="C573" s="370"/>
      <c r="D573" s="370"/>
      <c r="E573" s="370"/>
      <c r="F573" s="370"/>
      <c r="G573" s="83"/>
    </row>
    <row r="574" spans="1:7" ht="22.5" x14ac:dyDescent="0.4">
      <c r="A574" s="169">
        <f>B11</f>
        <v>43881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0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2" t="s">
        <v>34</v>
      </c>
      <c r="B588" s="362"/>
      <c r="C588" s="363"/>
      <c r="D588" s="296">
        <f>SUM(B579:C587)</f>
        <v>18</v>
      </c>
      <c r="E588" s="79"/>
      <c r="F588" s="83"/>
      <c r="G588" s="83"/>
    </row>
    <row r="589" spans="1:7" ht="21" x14ac:dyDescent="0.4">
      <c r="A589" s="362" t="s">
        <v>33</v>
      </c>
      <c r="B589" s="362"/>
      <c r="C589" s="362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487</v>
      </c>
      <c r="E592" s="90" t="s">
        <v>488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45.7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0" t="s">
        <v>383</v>
      </c>
      <c r="B598" s="431"/>
      <c r="C598" s="431"/>
      <c r="D598" s="431"/>
      <c r="E598" s="431"/>
      <c r="F598" s="431"/>
      <c r="G598" s="431"/>
    </row>
    <row r="599" spans="1:7" ht="48.75" customHeight="1" x14ac:dyDescent="0.4">
      <c r="A599" s="92" t="s">
        <v>328</v>
      </c>
      <c r="B599" s="89">
        <v>1</v>
      </c>
      <c r="C599" s="181"/>
      <c r="D599" s="90" t="s">
        <v>481</v>
      </c>
      <c r="E599" s="90" t="s">
        <v>482</v>
      </c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117"/>
      <c r="F600" s="90"/>
      <c r="G600" s="83"/>
    </row>
    <row r="601" spans="1:7" ht="39.75" customHeight="1" x14ac:dyDescent="0.4">
      <c r="A601" s="88" t="s">
        <v>302</v>
      </c>
      <c r="B601" s="89">
        <v>1</v>
      </c>
      <c r="C601" s="89"/>
      <c r="D601" s="117" t="s">
        <v>483</v>
      </c>
      <c r="E601" s="117" t="s">
        <v>484</v>
      </c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0.5</v>
      </c>
      <c r="E605" s="91"/>
      <c r="F605" s="90"/>
      <c r="G605" s="83"/>
    </row>
    <row r="606" spans="1:7" ht="21" x14ac:dyDescent="0.4">
      <c r="A606" s="362" t="s">
        <v>34</v>
      </c>
      <c r="B606" s="362"/>
      <c r="C606" s="363"/>
      <c r="D606" s="296">
        <f>SUM(B592:C605)</f>
        <v>20</v>
      </c>
      <c r="E606" s="79"/>
      <c r="F606" s="83"/>
      <c r="G606" s="83"/>
    </row>
    <row r="607" spans="1:7" ht="21" x14ac:dyDescent="0.4">
      <c r="A607" s="362" t="s">
        <v>33</v>
      </c>
      <c r="B607" s="362"/>
      <c r="C607" s="362"/>
      <c r="D607" s="295">
        <f>D606/(COUNT(B592:C597,B599:C605)*2)</f>
        <v>0.83333333333333337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38</v>
      </c>
      <c r="E609" s="203"/>
      <c r="F609" s="203"/>
      <c r="G609" s="83"/>
    </row>
    <row r="610" spans="1:7" ht="22.5" x14ac:dyDescent="0.45">
      <c r="A610" s="364" t="s">
        <v>170</v>
      </c>
      <c r="B610" s="365"/>
      <c r="C610" s="366"/>
      <c r="D610" s="305">
        <f>D609/(COUNT(B579:C587,B592:C605)*2)</f>
        <v>0.90476190476190477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0" t="s">
        <v>8</v>
      </c>
      <c r="B612" s="370"/>
      <c r="C612" s="370"/>
      <c r="D612" s="370"/>
      <c r="E612" s="370"/>
      <c r="F612" s="370"/>
      <c r="G612" s="83"/>
    </row>
    <row r="613" spans="1:7" ht="22.5" x14ac:dyDescent="0.4">
      <c r="A613" s="105">
        <f>B11</f>
        <v>43881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2" t="s">
        <v>34</v>
      </c>
      <c r="B627" s="362"/>
      <c r="C627" s="362"/>
      <c r="D627" s="296">
        <f>SUM(B618:C626)</f>
        <v>18</v>
      </c>
      <c r="E627" s="376"/>
      <c r="F627" s="377"/>
      <c r="G627" s="83"/>
    </row>
    <row r="628" spans="1:7" ht="21" x14ac:dyDescent="0.4">
      <c r="A628" s="362" t="s">
        <v>33</v>
      </c>
      <c r="B628" s="362"/>
      <c r="C628" s="362"/>
      <c r="D628" s="295">
        <f>D627/(COUNT(B618:C626)*2)</f>
        <v>1</v>
      </c>
      <c r="E628" s="378"/>
      <c r="F628" s="379"/>
      <c r="G628" s="83"/>
    </row>
    <row r="629" spans="1:7" ht="21" x14ac:dyDescent="0.4">
      <c r="A629" s="104"/>
      <c r="B629" s="83"/>
      <c r="C629" s="375"/>
      <c r="D629" s="375"/>
      <c r="E629" s="375"/>
      <c r="F629" s="37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190.5" customHeight="1" x14ac:dyDescent="0.4">
      <c r="A633" s="88" t="s">
        <v>186</v>
      </c>
      <c r="B633" s="89">
        <v>0</v>
      </c>
      <c r="C633" s="89"/>
      <c r="D633" s="130" t="s">
        <v>489</v>
      </c>
      <c r="E633" s="90" t="s">
        <v>490</v>
      </c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4" t="s">
        <v>34</v>
      </c>
      <c r="B639" s="385"/>
      <c r="C639" s="386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4" t="s">
        <v>34</v>
      </c>
      <c r="B650" s="385"/>
      <c r="C650" s="38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2"/>
      <c r="B652" s="372"/>
      <c r="C652" s="372"/>
      <c r="D652" s="372"/>
      <c r="E652" s="372"/>
      <c r="F652" s="372"/>
      <c r="G652" s="372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42" x14ac:dyDescent="0.4">
      <c r="A662" s="92" t="s">
        <v>328</v>
      </c>
      <c r="B662" s="89">
        <v>1</v>
      </c>
      <c r="C662" s="205"/>
      <c r="D662" s="90" t="s">
        <v>481</v>
      </c>
      <c r="E662" s="90" t="s">
        <v>482</v>
      </c>
      <c r="F662" s="90"/>
      <c r="G662" s="79"/>
    </row>
    <row r="663" spans="1:7" ht="84" x14ac:dyDescent="0.4">
      <c r="A663" s="88" t="s">
        <v>302</v>
      </c>
      <c r="B663" s="89">
        <v>1</v>
      </c>
      <c r="C663" s="89"/>
      <c r="D663" s="90" t="s">
        <v>483</v>
      </c>
      <c r="E663" s="117" t="s">
        <v>484</v>
      </c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7"/>
      <c r="E664" s="117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0.33300000000000002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23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0.88461538461538458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69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0.93243243243243246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0" t="s">
        <v>475</v>
      </c>
      <c r="B676" s="370"/>
      <c r="C676" s="370"/>
      <c r="D676" s="370"/>
      <c r="E676" s="370"/>
      <c r="F676" s="370"/>
      <c r="G676" s="83"/>
    </row>
    <row r="677" spans="1:7" ht="21" x14ac:dyDescent="0.4">
      <c r="A677" s="169">
        <f>B11</f>
        <v>43881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35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0.66700000000000004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0.96875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1" t="s">
        <v>459</v>
      </c>
      <c r="B704" s="371"/>
      <c r="C704" s="371"/>
      <c r="D704" s="371"/>
      <c r="E704" s="371"/>
      <c r="F704" s="371"/>
      <c r="G704" s="184"/>
    </row>
    <row r="705" spans="1:7" ht="21" customHeight="1" x14ac:dyDescent="0.4">
      <c r="A705" s="169">
        <f>B11</f>
        <v>43881</v>
      </c>
      <c r="B705" s="83"/>
      <c r="C705" s="83"/>
      <c r="D705" s="183"/>
      <c r="E705" s="183"/>
      <c r="F705" s="183"/>
      <c r="G705" s="184"/>
    </row>
    <row r="706" spans="1:7" ht="21" x14ac:dyDescent="0.4">
      <c r="A706" s="382" t="s">
        <v>28</v>
      </c>
      <c r="B706" s="383" t="s">
        <v>29</v>
      </c>
      <c r="C706" s="383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59" t="s">
        <v>305</v>
      </c>
      <c r="B709" s="360"/>
      <c r="C709" s="360"/>
      <c r="D709" s="360"/>
      <c r="E709" s="360"/>
      <c r="F709" s="361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3"/>
      <c r="C715" s="374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3"/>
      <c r="C716" s="374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59" t="s">
        <v>306</v>
      </c>
      <c r="B718" s="360"/>
      <c r="C718" s="360"/>
      <c r="D718" s="360"/>
      <c r="E718" s="360"/>
      <c r="F718" s="361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0.41666666666666669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235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0.91796875</v>
      </c>
      <c r="E730" s="3"/>
      <c r="F730" s="3"/>
    </row>
  </sheetData>
  <sheetProtection algorithmName="SHA-512" hashValue="wkeTOVOFtmiXYWpDYaU9cpxLcvypsJHHmNoo7UT6BsCcTYDg+TTwR3vWPc7M1XNiSlQ524hDyKLMwx4G9Cx/ng==" saltValue="R6Buytv9kichOp9AeHxUKA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="80" zoomScaleNormal="90" zoomScaleSheetLayoutView="80" workbookViewId="0">
      <selection activeCell="D204" sqref="D20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8"/>
      <c r="E1" s="458"/>
      <c r="F1" s="458"/>
      <c r="G1" s="45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9" t="s">
        <v>46</v>
      </c>
      <c r="B6" s="459"/>
      <c r="C6" s="459"/>
      <c r="D6" s="459"/>
      <c r="E6" s="459"/>
      <c r="F6" s="459"/>
      <c r="G6" s="66"/>
    </row>
    <row r="7" spans="1:7" s="2" customFormat="1" ht="21.75" customHeight="1" x14ac:dyDescent="0.45">
      <c r="A7" s="460" t="str">
        <f>'Page de garde'!D18</f>
        <v>SAHLOUL</v>
      </c>
      <c r="B7" s="460"/>
      <c r="C7" s="460"/>
      <c r="D7" s="460"/>
      <c r="E7" s="460"/>
      <c r="F7" s="460"/>
      <c r="G7" s="66"/>
    </row>
    <row r="8" spans="1:7" s="2" customFormat="1" ht="24" x14ac:dyDescent="0.45">
      <c r="A8" s="329" t="s">
        <v>39</v>
      </c>
      <c r="B8" s="461" t="str">
        <f>'A1 Exploitation'!B9:F9</f>
        <v>M Souheil DRAOUI</v>
      </c>
      <c r="C8" s="461"/>
      <c r="D8" s="461"/>
      <c r="E8" s="461"/>
      <c r="F8" s="461"/>
      <c r="G8" s="66"/>
    </row>
    <row r="9" spans="1:7" s="2" customFormat="1" ht="24" x14ac:dyDescent="0.45">
      <c r="A9" s="330" t="s">
        <v>41</v>
      </c>
      <c r="B9" s="462" t="str">
        <f>'A1 Exploitation'!B10:F10</f>
        <v>Directeur magasin</v>
      </c>
      <c r="C9" s="462"/>
      <c r="D9" s="462"/>
      <c r="E9" s="462"/>
      <c r="F9" s="462"/>
      <c r="G9" s="66"/>
    </row>
    <row r="10" spans="1:7" s="2" customFormat="1" ht="24" x14ac:dyDescent="0.45">
      <c r="A10" s="329" t="s">
        <v>40</v>
      </c>
      <c r="B10" s="457">
        <f>'A1 Exploitation'!B11:F11</f>
        <v>43881</v>
      </c>
      <c r="C10" s="457"/>
      <c r="D10" s="457"/>
      <c r="E10" s="457"/>
      <c r="F10" s="457"/>
      <c r="G10" s="66"/>
    </row>
    <row r="11" spans="1:7" s="2" customFormat="1" ht="24" x14ac:dyDescent="0.45">
      <c r="A11" s="329" t="s">
        <v>250</v>
      </c>
      <c r="B11" s="454">
        <f>D199</f>
        <v>0.80851063829787229</v>
      </c>
      <c r="C11" s="454"/>
      <c r="D11" s="454"/>
      <c r="E11" s="454"/>
      <c r="F11" s="454"/>
      <c r="G11" s="66"/>
    </row>
    <row r="12" spans="1:7" s="2" customFormat="1" ht="22.5" x14ac:dyDescent="0.45">
      <c r="A12" s="1"/>
      <c r="D12" s="415"/>
      <c r="E12" s="415"/>
      <c r="F12" s="415"/>
      <c r="G12" s="415"/>
    </row>
    <row r="13" spans="1:7" s="2" customFormat="1" ht="11.25" customHeight="1" x14ac:dyDescent="0.3">
      <c r="A13" s="455" t="s">
        <v>28</v>
      </c>
      <c r="B13" s="456" t="s">
        <v>29</v>
      </c>
      <c r="C13" s="456"/>
      <c r="D13" s="456" t="s">
        <v>42</v>
      </c>
      <c r="E13" s="456" t="s">
        <v>160</v>
      </c>
      <c r="F13" s="456" t="s">
        <v>161</v>
      </c>
    </row>
    <row r="14" spans="1:7" s="2" customFormat="1" ht="12.75" customHeight="1" x14ac:dyDescent="0.3">
      <c r="A14" s="455"/>
      <c r="B14" s="336" t="s">
        <v>32</v>
      </c>
      <c r="C14" s="336" t="s">
        <v>31</v>
      </c>
      <c r="D14" s="456"/>
      <c r="E14" s="456"/>
      <c r="F14" s="456"/>
      <c r="G14" s="65"/>
    </row>
    <row r="15" spans="1:7" x14ac:dyDescent="0.3">
      <c r="A15" s="445"/>
      <c r="B15" s="446"/>
      <c r="C15" s="446"/>
      <c r="D15" s="446"/>
      <c r="E15" s="446"/>
      <c r="F15" s="446"/>
    </row>
    <row r="16" spans="1:7" ht="19.5" x14ac:dyDescent="0.4">
      <c r="A16" s="449" t="s">
        <v>0</v>
      </c>
      <c r="B16" s="450"/>
      <c r="C16" s="450"/>
      <c r="D16" s="450"/>
      <c r="E16" s="450"/>
      <c r="F16" s="450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491</v>
      </c>
      <c r="E17" s="43" t="s">
        <v>492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ht="49.5" x14ac:dyDescent="0.3">
      <c r="A21" s="16" t="s">
        <v>460</v>
      </c>
      <c r="B21" s="42">
        <v>1</v>
      </c>
      <c r="C21" s="42"/>
      <c r="D21" s="43" t="s">
        <v>493</v>
      </c>
      <c r="E21" s="43" t="s">
        <v>494</v>
      </c>
      <c r="F21" s="42"/>
    </row>
    <row r="22" spans="1:7" x14ac:dyDescent="0.3">
      <c r="A22" s="451" t="s">
        <v>34</v>
      </c>
      <c r="B22" s="447"/>
      <c r="C22" s="448"/>
      <c r="D22" s="334">
        <f>SUM(B17:C21)</f>
        <v>8</v>
      </c>
    </row>
    <row r="23" spans="1:7" x14ac:dyDescent="0.3">
      <c r="A23" s="438" t="s">
        <v>251</v>
      </c>
      <c r="B23" s="439"/>
      <c r="C23" s="440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43" t="s">
        <v>4</v>
      </c>
      <c r="B25" s="444"/>
      <c r="C25" s="444"/>
      <c r="D25" s="444"/>
      <c r="E25" s="444"/>
      <c r="F25" s="444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38" t="s">
        <v>34</v>
      </c>
      <c r="B33" s="439"/>
      <c r="C33" s="440"/>
      <c r="D33" s="331">
        <f>SUM(B26:C32)</f>
        <v>14</v>
      </c>
    </row>
    <row r="34" spans="1:6" x14ac:dyDescent="0.3">
      <c r="A34" s="438" t="s">
        <v>251</v>
      </c>
      <c r="B34" s="439"/>
      <c r="C34" s="440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3" t="s">
        <v>180</v>
      </c>
      <c r="B36" s="444"/>
      <c r="C36" s="444"/>
      <c r="D36" s="444"/>
      <c r="E36" s="444"/>
      <c r="F36" s="44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8" t="s">
        <v>34</v>
      </c>
      <c r="B42" s="439"/>
      <c r="C42" s="440"/>
      <c r="D42" s="331">
        <f>SUM(B37:C41)</f>
        <v>0</v>
      </c>
    </row>
    <row r="43" spans="1:6" x14ac:dyDescent="0.3">
      <c r="A43" s="438" t="s">
        <v>251</v>
      </c>
      <c r="B43" s="439"/>
      <c r="C43" s="44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2" t="s">
        <v>19</v>
      </c>
      <c r="B45" s="453"/>
      <c r="C45" s="453"/>
      <c r="D45" s="453"/>
      <c r="E45" s="453"/>
      <c r="F45" s="453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33" x14ac:dyDescent="0.3">
      <c r="A48" s="4" t="s">
        <v>192</v>
      </c>
      <c r="B48" s="42">
        <v>1</v>
      </c>
      <c r="C48" s="42"/>
      <c r="D48" s="43" t="s">
        <v>495</v>
      </c>
      <c r="E48" s="42" t="s">
        <v>496</v>
      </c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498</v>
      </c>
      <c r="E50" s="42"/>
      <c r="F50" s="42"/>
    </row>
    <row r="51" spans="1:6" ht="33.75" x14ac:dyDescent="0.35">
      <c r="A51" s="14" t="s">
        <v>252</v>
      </c>
      <c r="B51" s="42">
        <v>1</v>
      </c>
      <c r="C51" s="4" t="str">
        <f>IF(B51=0, -5, "0")</f>
        <v>0</v>
      </c>
      <c r="D51" s="43" t="s">
        <v>497</v>
      </c>
      <c r="E51" s="43" t="s">
        <v>499</v>
      </c>
      <c r="F51" s="42"/>
    </row>
    <row r="52" spans="1:6" x14ac:dyDescent="0.3">
      <c r="A52" s="438" t="s">
        <v>34</v>
      </c>
      <c r="B52" s="439"/>
      <c r="C52" s="440"/>
      <c r="D52" s="331">
        <f>SUM(B46:C51)</f>
        <v>10</v>
      </c>
    </row>
    <row r="53" spans="1:6" x14ac:dyDescent="0.3">
      <c r="A53" s="438" t="s">
        <v>251</v>
      </c>
      <c r="B53" s="439"/>
      <c r="C53" s="440"/>
      <c r="D53" s="332">
        <f>D52/(COUNT(B46:C51)*2)</f>
        <v>0.83333333333333337</v>
      </c>
    </row>
    <row r="54" spans="1:6" x14ac:dyDescent="0.3">
      <c r="A54" s="8"/>
      <c r="B54" s="9"/>
      <c r="C54" s="9"/>
      <c r="D54" s="10"/>
    </row>
    <row r="55" spans="1:6" ht="19.5" x14ac:dyDescent="0.4">
      <c r="A55" s="443" t="s">
        <v>8</v>
      </c>
      <c r="B55" s="444"/>
      <c r="C55" s="444"/>
      <c r="D55" s="444"/>
      <c r="E55" s="444"/>
      <c r="F55" s="444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43" t="s">
        <v>512</v>
      </c>
      <c r="E58" s="43" t="s">
        <v>502</v>
      </c>
      <c r="F58" s="42"/>
    </row>
    <row r="59" spans="1:6" ht="49.5" x14ac:dyDescent="0.3">
      <c r="A59" s="5" t="s">
        <v>79</v>
      </c>
      <c r="B59" s="42">
        <v>1</v>
      </c>
      <c r="C59" s="42"/>
      <c r="D59" s="43" t="s">
        <v>500</v>
      </c>
      <c r="E59" s="42" t="s">
        <v>501</v>
      </c>
      <c r="F59" s="42"/>
    </row>
    <row r="60" spans="1:6" ht="50.25" x14ac:dyDescent="0.35">
      <c r="A60" s="15" t="s">
        <v>182</v>
      </c>
      <c r="B60" s="42">
        <v>1</v>
      </c>
      <c r="C60" s="4" t="str">
        <f>IF(B60=0, -5, "0")</f>
        <v>0</v>
      </c>
      <c r="D60" s="43" t="s">
        <v>505</v>
      </c>
      <c r="E60" s="43" t="s">
        <v>503</v>
      </c>
      <c r="F60" s="42"/>
    </row>
    <row r="61" spans="1:6" ht="66.75" x14ac:dyDescent="0.35">
      <c r="A61" s="14" t="s">
        <v>253</v>
      </c>
      <c r="B61" s="42">
        <v>0</v>
      </c>
      <c r="C61" s="4">
        <f>IF(B61=0, -5, "0")</f>
        <v>-5</v>
      </c>
      <c r="D61" s="43" t="s">
        <v>506</v>
      </c>
      <c r="E61" s="43" t="s">
        <v>504</v>
      </c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38" t="s">
        <v>34</v>
      </c>
      <c r="B63" s="439"/>
      <c r="C63" s="440"/>
      <c r="D63" s="331">
        <f>SUM(B56:C62)</f>
        <v>4</v>
      </c>
    </row>
    <row r="64" spans="1:6" x14ac:dyDescent="0.3">
      <c r="A64" s="438" t="s">
        <v>251</v>
      </c>
      <c r="B64" s="439"/>
      <c r="C64" s="440"/>
      <c r="D64" s="332">
        <f>D63/(COUNT(B56:C62)*2)</f>
        <v>0.25</v>
      </c>
    </row>
    <row r="65" spans="1:6" x14ac:dyDescent="0.3">
      <c r="A65" s="8"/>
      <c r="B65" s="9"/>
      <c r="C65" s="9"/>
      <c r="D65" s="10"/>
    </row>
    <row r="66" spans="1:6" ht="19.5" x14ac:dyDescent="0.4">
      <c r="A66" s="443" t="s">
        <v>111</v>
      </c>
      <c r="B66" s="444"/>
      <c r="C66" s="444"/>
      <c r="D66" s="444"/>
      <c r="E66" s="444"/>
      <c r="F66" s="44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8" t="s">
        <v>34</v>
      </c>
      <c r="B84" s="439"/>
      <c r="C84" s="440"/>
      <c r="D84" s="331">
        <f>SUM(B67:C83)</f>
        <v>0</v>
      </c>
    </row>
    <row r="85" spans="1:6" x14ac:dyDescent="0.3">
      <c r="A85" s="438" t="s">
        <v>251</v>
      </c>
      <c r="B85" s="439"/>
      <c r="C85" s="44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3" t="s">
        <v>172</v>
      </c>
      <c r="B87" s="444"/>
      <c r="C87" s="444"/>
      <c r="D87" s="444"/>
      <c r="E87" s="444"/>
      <c r="F87" s="44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8" t="s">
        <v>34</v>
      </c>
      <c r="B102" s="439"/>
      <c r="C102" s="440"/>
      <c r="D102" s="331">
        <f>SUM(B88:C101)</f>
        <v>0</v>
      </c>
    </row>
    <row r="103" spans="1:6" x14ac:dyDescent="0.3">
      <c r="A103" s="438" t="s">
        <v>251</v>
      </c>
      <c r="B103" s="439"/>
      <c r="C103" s="44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3" t="s">
        <v>173</v>
      </c>
      <c r="B106" s="444"/>
      <c r="C106" s="444"/>
      <c r="D106" s="444"/>
      <c r="E106" s="444"/>
      <c r="F106" s="44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8" t="s">
        <v>34</v>
      </c>
      <c r="B118" s="439"/>
      <c r="C118" s="440"/>
      <c r="D118" s="331">
        <f>SUM(B107:C117)</f>
        <v>0</v>
      </c>
    </row>
    <row r="119" spans="1:6" x14ac:dyDescent="0.3">
      <c r="A119" s="438" t="s">
        <v>251</v>
      </c>
      <c r="B119" s="439"/>
      <c r="C119" s="44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3" t="s">
        <v>156</v>
      </c>
      <c r="B121" s="444"/>
      <c r="C121" s="444"/>
      <c r="D121" s="444"/>
      <c r="E121" s="444"/>
      <c r="F121" s="44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8" t="s">
        <v>34</v>
      </c>
      <c r="B133" s="439"/>
      <c r="C133" s="440"/>
      <c r="D133" s="331">
        <f>SUM(B122:C132)</f>
        <v>0</v>
      </c>
    </row>
    <row r="134" spans="1:6" x14ac:dyDescent="0.3">
      <c r="A134" s="438" t="s">
        <v>251</v>
      </c>
      <c r="B134" s="439"/>
      <c r="C134" s="44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3" t="s">
        <v>61</v>
      </c>
      <c r="B136" s="444"/>
      <c r="C136" s="444"/>
      <c r="D136" s="444"/>
      <c r="E136" s="444"/>
      <c r="F136" s="44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8" t="s">
        <v>34</v>
      </c>
      <c r="B149" s="439"/>
      <c r="C149" s="440"/>
      <c r="D149" s="331">
        <f>SUM(B137:C148)</f>
        <v>0</v>
      </c>
    </row>
    <row r="150" spans="1:6" x14ac:dyDescent="0.3">
      <c r="A150" s="438" t="s">
        <v>251</v>
      </c>
      <c r="B150" s="439"/>
      <c r="C150" s="44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3" t="s">
        <v>178</v>
      </c>
      <c r="B152" s="444"/>
      <c r="C152" s="444"/>
      <c r="D152" s="444"/>
      <c r="E152" s="444"/>
      <c r="F152" s="444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38" t="s">
        <v>34</v>
      </c>
      <c r="B161" s="447"/>
      <c r="C161" s="448"/>
      <c r="D161" s="334">
        <f>SUM(B153:C160)</f>
        <v>16</v>
      </c>
    </row>
    <row r="162" spans="1:6" x14ac:dyDescent="0.3">
      <c r="A162" s="438" t="s">
        <v>251</v>
      </c>
      <c r="B162" s="439"/>
      <c r="C162" s="440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3" t="s">
        <v>64</v>
      </c>
      <c r="B164" s="444"/>
      <c r="C164" s="444"/>
      <c r="D164" s="444"/>
      <c r="E164" s="444"/>
      <c r="F164" s="44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8" t="s">
        <v>34</v>
      </c>
      <c r="B169" s="439"/>
      <c r="C169" s="440"/>
      <c r="D169" s="331">
        <f>SUM(B165:C168)</f>
        <v>2</v>
      </c>
    </row>
    <row r="170" spans="1:6" x14ac:dyDescent="0.3">
      <c r="A170" s="438" t="s">
        <v>251</v>
      </c>
      <c r="B170" s="439"/>
      <c r="C170" s="440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1" t="s">
        <v>15</v>
      </c>
      <c r="B172" s="442"/>
      <c r="C172" s="442"/>
      <c r="D172" s="442"/>
      <c r="E172" s="442"/>
      <c r="F172" s="442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38" t="s">
        <v>34</v>
      </c>
      <c r="B177" s="439"/>
      <c r="C177" s="440"/>
      <c r="D177" s="331">
        <f>SUM(B173:C176)</f>
        <v>8</v>
      </c>
    </row>
    <row r="178" spans="1:7" x14ac:dyDescent="0.3">
      <c r="A178" s="438" t="s">
        <v>251</v>
      </c>
      <c r="B178" s="439"/>
      <c r="C178" s="440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3" t="s">
        <v>65</v>
      </c>
      <c r="B180" s="444"/>
      <c r="C180" s="444"/>
      <c r="D180" s="444"/>
      <c r="E180" s="444"/>
      <c r="F180" s="444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33" x14ac:dyDescent="0.3">
      <c r="A182" s="16" t="s">
        <v>181</v>
      </c>
      <c r="B182" s="42">
        <v>1</v>
      </c>
      <c r="C182" s="42"/>
      <c r="D182" s="43" t="s">
        <v>507</v>
      </c>
      <c r="E182" s="28" t="s">
        <v>508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38" t="s">
        <v>34</v>
      </c>
      <c r="B186" s="439"/>
      <c r="C186" s="440"/>
      <c r="D186" s="331">
        <f>SUM(B181:C185)</f>
        <v>9</v>
      </c>
    </row>
    <row r="187" spans="1:7" x14ac:dyDescent="0.3">
      <c r="A187" s="438" t="s">
        <v>251</v>
      </c>
      <c r="B187" s="439"/>
      <c r="C187" s="440"/>
      <c r="D187" s="332">
        <f>D186/(COUNT(B181:C185)*2)</f>
        <v>0.9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3" t="s">
        <v>177</v>
      </c>
      <c r="B189" s="444"/>
      <c r="C189" s="444"/>
      <c r="D189" s="444"/>
      <c r="E189" s="444"/>
      <c r="F189" s="444"/>
    </row>
    <row r="190" spans="1:7" ht="66" x14ac:dyDescent="0.3">
      <c r="A190" s="16" t="s">
        <v>308</v>
      </c>
      <c r="B190" s="42">
        <v>1</v>
      </c>
      <c r="C190" s="42"/>
      <c r="D190" s="43" t="s">
        <v>483</v>
      </c>
      <c r="E190" s="43" t="s">
        <v>509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38" t="s">
        <v>34</v>
      </c>
      <c r="B194" s="439"/>
      <c r="C194" s="440"/>
      <c r="D194" s="335">
        <f>SUM(B190:C193)</f>
        <v>5</v>
      </c>
    </row>
    <row r="195" spans="1:6" x14ac:dyDescent="0.3">
      <c r="A195" s="438" t="s">
        <v>251</v>
      </c>
      <c r="B195" s="439"/>
      <c r="C195" s="440"/>
      <c r="D195" s="332">
        <f>D194/(COUNT(B190:C193)*2)</f>
        <v>0.83333333333333337</v>
      </c>
    </row>
    <row r="197" spans="1:6" ht="18" x14ac:dyDescent="0.35">
      <c r="A197" s="26" t="s">
        <v>422</v>
      </c>
      <c r="B197" s="25"/>
      <c r="C197" s="25"/>
      <c r="D197" s="75">
        <v>0.4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0.80851063829787229</v>
      </c>
    </row>
  </sheetData>
  <sheetProtection algorithmName="SHA-512" hashValue="T2yTqcfBI4EvwCR/a7MQuOOL9SEkxQR0BNdTzaLTCLd6wNECxquCZtFOEt/vl9lT0+NqVui7uDl7r+e+mGZ7rw==" saltValue="2W6fKHGGzxb6jaHn9c2u7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5"/>
      <c r="E1" s="415"/>
      <c r="F1" s="415"/>
      <c r="G1" s="41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6" t="s">
        <v>151</v>
      </c>
      <c r="B7" s="416"/>
      <c r="C7" s="416"/>
      <c r="D7" s="416"/>
      <c r="E7" s="416"/>
      <c r="F7" s="416"/>
      <c r="G7" s="82"/>
    </row>
    <row r="8" spans="1:7" ht="22.5" x14ac:dyDescent="0.45">
      <c r="A8" s="417" t="str">
        <f>'Page de garde'!D18</f>
        <v>SAHLOUL</v>
      </c>
      <c r="B8" s="417"/>
      <c r="C8" s="417"/>
      <c r="D8" s="417"/>
      <c r="E8" s="417"/>
      <c r="F8" s="417"/>
      <c r="G8" s="82"/>
    </row>
    <row r="9" spans="1:7" ht="22.5" x14ac:dyDescent="0.45">
      <c r="A9" s="278" t="s">
        <v>39</v>
      </c>
      <c r="B9" s="418"/>
      <c r="C9" s="418"/>
      <c r="D9" s="418"/>
      <c r="E9" s="418"/>
      <c r="F9" s="418"/>
      <c r="G9" s="82"/>
    </row>
    <row r="10" spans="1:7" ht="22.5" x14ac:dyDescent="0.45">
      <c r="A10" s="279" t="s">
        <v>41</v>
      </c>
      <c r="B10" s="419"/>
      <c r="C10" s="419"/>
      <c r="D10" s="419"/>
      <c r="E10" s="419"/>
      <c r="F10" s="419"/>
      <c r="G10" s="82"/>
    </row>
    <row r="11" spans="1:7" ht="22.5" x14ac:dyDescent="0.45">
      <c r="A11" s="278" t="s">
        <v>40</v>
      </c>
      <c r="B11" s="414"/>
      <c r="C11" s="414"/>
      <c r="D11" s="414"/>
      <c r="E11" s="414"/>
      <c r="F11" s="414"/>
      <c r="G11" s="82"/>
    </row>
    <row r="12" spans="1:7" ht="22.5" x14ac:dyDescent="0.45">
      <c r="A12" s="278" t="s">
        <v>200</v>
      </c>
      <c r="B12" s="420" t="e">
        <f>D730</f>
        <v>#DIV/0!</v>
      </c>
      <c r="C12" s="420"/>
      <c r="D12" s="420"/>
      <c r="E12" s="420"/>
      <c r="F12" s="420"/>
      <c r="G12" s="82"/>
    </row>
    <row r="13" spans="1:7" ht="22.5" x14ac:dyDescent="0.45">
      <c r="A13" s="81"/>
      <c r="B13" s="79"/>
      <c r="C13" s="79"/>
      <c r="D13" s="415"/>
      <c r="E13" s="415"/>
      <c r="F13" s="415"/>
      <c r="G13" s="41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7"/>
      <c r="B49" s="347"/>
      <c r="C49" s="347"/>
      <c r="D49" s="347"/>
      <c r="E49" s="347"/>
      <c r="F49" s="347"/>
      <c r="G49" s="34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5"/>
      <c r="B64" s="346"/>
      <c r="C64" s="346"/>
      <c r="D64" s="346"/>
      <c r="E64" s="346"/>
      <c r="F64" s="346"/>
      <c r="G64" s="346"/>
    </row>
    <row r="65" spans="1:7" ht="43.5" customHeight="1" x14ac:dyDescent="0.4">
      <c r="A65" s="425" t="s">
        <v>350</v>
      </c>
      <c r="B65" s="425"/>
      <c r="C65" s="425"/>
      <c r="D65" s="425"/>
      <c r="E65" s="425"/>
      <c r="F65" s="42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4"/>
      <c r="B83" s="354"/>
      <c r="C83" s="354"/>
      <c r="D83" s="354"/>
      <c r="E83" s="354"/>
      <c r="F83" s="354"/>
      <c r="G83" s="354"/>
    </row>
    <row r="84" spans="1:7" ht="45" customHeight="1" x14ac:dyDescent="0.45">
      <c r="A84" s="426" t="s">
        <v>351</v>
      </c>
      <c r="B84" s="426"/>
      <c r="C84" s="426"/>
      <c r="D84" s="426"/>
      <c r="E84" s="426"/>
      <c r="F84" s="42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0"/>
      <c r="B103" s="348"/>
      <c r="C103" s="348"/>
      <c r="D103" s="348"/>
      <c r="E103" s="348"/>
      <c r="F103" s="355"/>
      <c r="G103" s="83"/>
    </row>
    <row r="104" spans="1:7" ht="46.5" customHeight="1" x14ac:dyDescent="0.4">
      <c r="A104" s="425" t="s">
        <v>352</v>
      </c>
      <c r="B104" s="425"/>
      <c r="C104" s="425"/>
      <c r="D104" s="425"/>
      <c r="E104" s="425"/>
      <c r="F104" s="42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0"/>
      <c r="B111" s="348"/>
      <c r="C111" s="348"/>
      <c r="D111" s="348"/>
      <c r="E111" s="348"/>
      <c r="F111" s="355"/>
      <c r="G111" s="83"/>
    </row>
    <row r="112" spans="1:7" ht="39.75" customHeight="1" x14ac:dyDescent="0.4">
      <c r="A112" s="425" t="s">
        <v>390</v>
      </c>
      <c r="B112" s="425"/>
      <c r="C112" s="425"/>
      <c r="D112" s="425"/>
      <c r="E112" s="425"/>
      <c r="F112" s="42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8"/>
      <c r="B120" s="348"/>
      <c r="C120" s="348"/>
      <c r="D120" s="348"/>
      <c r="E120" s="348"/>
      <c r="F120" s="348"/>
      <c r="G120" s="83"/>
    </row>
    <row r="121" spans="1:7" ht="22.5" x14ac:dyDescent="0.4">
      <c r="A121" s="425" t="s">
        <v>310</v>
      </c>
      <c r="B121" s="425"/>
      <c r="C121" s="425"/>
      <c r="D121" s="425"/>
      <c r="E121" s="425"/>
      <c r="F121" s="42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49"/>
      <c r="B132" s="349"/>
      <c r="C132" s="349"/>
      <c r="D132" s="349"/>
      <c r="E132" s="349"/>
      <c r="F132" s="349"/>
      <c r="G132" s="83"/>
    </row>
    <row r="133" spans="1:16384" ht="22.5" customHeight="1" x14ac:dyDescent="0.4">
      <c r="A133" s="427" t="s">
        <v>424</v>
      </c>
      <c r="B133" s="427"/>
      <c r="C133" s="427"/>
      <c r="D133" s="427"/>
      <c r="E133" s="427"/>
      <c r="F133" s="427"/>
      <c r="G133" s="83"/>
    </row>
    <row r="134" spans="1:16384" ht="22.5" customHeight="1" x14ac:dyDescent="0.4">
      <c r="A134" s="428"/>
      <c r="B134" s="428"/>
      <c r="C134" s="428"/>
      <c r="D134" s="428"/>
      <c r="E134" s="428"/>
      <c r="F134" s="428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9" t="s">
        <v>461</v>
      </c>
      <c r="B139" s="429"/>
      <c r="C139" s="429"/>
      <c r="D139" s="429"/>
      <c r="E139" s="429"/>
      <c r="F139" s="42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7" t="s">
        <v>349</v>
      </c>
      <c r="B147" s="387"/>
      <c r="C147" s="387"/>
      <c r="D147" s="387"/>
      <c r="E147" s="387"/>
      <c r="F147" s="38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0"/>
      <c r="B165" s="348"/>
      <c r="C165" s="348"/>
      <c r="D165" s="348"/>
      <c r="E165" s="348"/>
      <c r="F165" s="348"/>
      <c r="G165" s="83"/>
    </row>
    <row r="166" spans="1:7" ht="32.25" customHeight="1" x14ac:dyDescent="0.4">
      <c r="A166" s="429" t="s">
        <v>462</v>
      </c>
      <c r="B166" s="429"/>
      <c r="C166" s="429"/>
      <c r="D166" s="429"/>
      <c r="E166" s="429"/>
      <c r="F166" s="42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1"/>
      <c r="B176" s="352"/>
      <c r="C176" s="352"/>
      <c r="D176" s="352"/>
      <c r="E176" s="352"/>
      <c r="F176" s="352"/>
      <c r="G176" s="83"/>
    </row>
    <row r="177" spans="1:7" ht="32.25" customHeight="1" x14ac:dyDescent="0.4">
      <c r="A177" s="429" t="s">
        <v>310</v>
      </c>
      <c r="B177" s="429"/>
      <c r="C177" s="429"/>
      <c r="D177" s="429"/>
      <c r="E177" s="429"/>
      <c r="F177" s="42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88"/>
      <c r="C186" s="38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3"/>
      <c r="B188" s="353"/>
      <c r="C188" s="353"/>
      <c r="D188" s="353"/>
      <c r="E188" s="353"/>
      <c r="F188" s="35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4" t="s">
        <v>34</v>
      </c>
      <c r="B203" s="385"/>
      <c r="C203" s="38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7"/>
      <c r="B205" s="347"/>
      <c r="C205" s="347"/>
      <c r="D205" s="347"/>
      <c r="E205" s="347"/>
      <c r="F205" s="34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4" t="s">
        <v>34</v>
      </c>
      <c r="B227" s="385"/>
      <c r="C227" s="38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7"/>
      <c r="B229" s="347"/>
      <c r="C229" s="347"/>
      <c r="D229" s="347"/>
      <c r="E229" s="347"/>
      <c r="F229" s="34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1" t="s">
        <v>310</v>
      </c>
      <c r="B236" s="422"/>
      <c r="C236" s="422"/>
      <c r="D236" s="42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4" t="s">
        <v>34</v>
      </c>
      <c r="B245" s="385"/>
      <c r="C245" s="38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7"/>
      <c r="B250" s="347"/>
      <c r="C250" s="347"/>
      <c r="D250" s="347"/>
      <c r="E250" s="347"/>
      <c r="F250" s="34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4" t="s">
        <v>34</v>
      </c>
      <c r="B265" s="385"/>
      <c r="C265" s="38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7"/>
      <c r="B290" s="377"/>
      <c r="C290" s="377"/>
      <c r="D290" s="377"/>
      <c r="E290" s="377"/>
      <c r="F290" s="377"/>
      <c r="G290" s="83"/>
    </row>
    <row r="291" spans="1:7" ht="31.5" customHeight="1" x14ac:dyDescent="0.4">
      <c r="A291" s="424" t="s">
        <v>310</v>
      </c>
      <c r="B291" s="424"/>
      <c r="C291" s="424"/>
      <c r="D291" s="424"/>
      <c r="E291" s="424"/>
      <c r="F291" s="42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69"/>
      <c r="B357" s="369"/>
      <c r="C357" s="369"/>
      <c r="D357" s="369"/>
      <c r="E357" s="369"/>
      <c r="F357" s="369"/>
      <c r="G357" s="369"/>
    </row>
    <row r="358" spans="1:7" ht="32.25" customHeight="1" x14ac:dyDescent="0.4">
      <c r="A358" s="433" t="s">
        <v>310</v>
      </c>
      <c r="B358" s="433"/>
      <c r="C358" s="433"/>
      <c r="D358" s="433"/>
      <c r="E358" s="433"/>
      <c r="F358" s="43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4"/>
      <c r="C415" s="354"/>
      <c r="D415" s="354"/>
      <c r="E415" s="354"/>
      <c r="F415" s="354"/>
      <c r="G415" s="354"/>
    </row>
    <row r="416" spans="1:7" ht="24.75" x14ac:dyDescent="0.4">
      <c r="A416" s="432" t="s">
        <v>319</v>
      </c>
      <c r="B416" s="432"/>
      <c r="C416" s="432"/>
      <c r="D416" s="432"/>
      <c r="E416" s="432"/>
      <c r="F416" s="43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2" t="s">
        <v>310</v>
      </c>
      <c r="B464" s="432"/>
      <c r="C464" s="432"/>
      <c r="D464" s="432"/>
      <c r="E464" s="432"/>
      <c r="F464" s="43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6" t="s">
        <v>463</v>
      </c>
      <c r="B491" s="397"/>
      <c r="C491" s="397"/>
      <c r="D491" s="397"/>
      <c r="E491" s="397"/>
      <c r="F491" s="39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79"/>
      <c r="B517" s="379"/>
      <c r="C517" s="379"/>
      <c r="D517" s="379"/>
      <c r="E517" s="379"/>
      <c r="F517" s="379"/>
      <c r="G517" s="379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83" t="s">
        <v>29</v>
      </c>
      <c r="C532" s="412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4"/>
      <c r="D535" s="434"/>
      <c r="E535" s="434"/>
      <c r="F535" s="43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4" t="s">
        <v>34</v>
      </c>
      <c r="B542" s="385"/>
      <c r="C542" s="38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4" t="s">
        <v>33</v>
      </c>
      <c r="B543" s="385"/>
      <c r="C543" s="38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7"/>
      <c r="B544" s="347"/>
      <c r="C544" s="347"/>
      <c r="D544" s="347"/>
      <c r="E544" s="347"/>
      <c r="F544" s="34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69"/>
      <c r="C556" s="369"/>
      <c r="D556" s="369"/>
      <c r="E556" s="369"/>
      <c r="F556" s="369"/>
      <c r="G556" s="369"/>
    </row>
    <row r="557" spans="1:7" ht="35.25" customHeight="1" x14ac:dyDescent="0.4">
      <c r="A557" s="246" t="s">
        <v>310</v>
      </c>
      <c r="B557" s="222"/>
      <c r="C557" s="367"/>
      <c r="D557" s="367"/>
      <c r="E557" s="367"/>
      <c r="F557" s="36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2" t="s">
        <v>34</v>
      </c>
      <c r="B566" s="362"/>
      <c r="C566" s="363"/>
      <c r="D566" s="296">
        <f>SUM(B558:C565,B546:C555)</f>
        <v>0</v>
      </c>
      <c r="E566" s="79"/>
      <c r="F566" s="83"/>
      <c r="G566" s="83"/>
    </row>
    <row r="567" spans="1:7" ht="21" x14ac:dyDescent="0.4">
      <c r="A567" s="362" t="s">
        <v>33</v>
      </c>
      <c r="B567" s="362"/>
      <c r="C567" s="36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7"/>
      <c r="B572" s="347"/>
      <c r="C572" s="347"/>
      <c r="D572" s="347"/>
      <c r="E572" s="347"/>
      <c r="F572" s="347"/>
      <c r="G572" s="83"/>
    </row>
    <row r="573" spans="1:7" ht="22.5" x14ac:dyDescent="0.45">
      <c r="A573" s="370" t="s">
        <v>19</v>
      </c>
      <c r="B573" s="370"/>
      <c r="C573" s="370"/>
      <c r="D573" s="370"/>
      <c r="E573" s="370"/>
      <c r="F573" s="37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2" t="s">
        <v>34</v>
      </c>
      <c r="B588" s="362"/>
      <c r="C588" s="363"/>
      <c r="D588" s="296">
        <f>SUM(B579:C587)</f>
        <v>0</v>
      </c>
      <c r="E588" s="79"/>
      <c r="F588" s="83"/>
      <c r="G588" s="83"/>
    </row>
    <row r="589" spans="1:7" ht="21" x14ac:dyDescent="0.4">
      <c r="A589" s="362" t="s">
        <v>33</v>
      </c>
      <c r="B589" s="362"/>
      <c r="C589" s="36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0" t="s">
        <v>383</v>
      </c>
      <c r="B598" s="431"/>
      <c r="C598" s="431"/>
      <c r="D598" s="431"/>
      <c r="E598" s="431"/>
      <c r="F598" s="431"/>
      <c r="G598" s="43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2" t="s">
        <v>34</v>
      </c>
      <c r="B606" s="362"/>
      <c r="C606" s="363"/>
      <c r="D606" s="296">
        <f>SUM(B592:C605)</f>
        <v>0</v>
      </c>
      <c r="E606" s="79"/>
      <c r="F606" s="83"/>
      <c r="G606" s="83"/>
    </row>
    <row r="607" spans="1:7" ht="21" x14ac:dyDescent="0.4">
      <c r="A607" s="362" t="s">
        <v>33</v>
      </c>
      <c r="B607" s="362"/>
      <c r="C607" s="362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4" t="s">
        <v>170</v>
      </c>
      <c r="B610" s="365"/>
      <c r="C610" s="366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0" t="s">
        <v>8</v>
      </c>
      <c r="B612" s="370"/>
      <c r="C612" s="370"/>
      <c r="D612" s="370"/>
      <c r="E612" s="370"/>
      <c r="F612" s="37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2" t="s">
        <v>34</v>
      </c>
      <c r="B627" s="362"/>
      <c r="C627" s="362"/>
      <c r="D627" s="296">
        <f>SUM(B618:C626)</f>
        <v>0</v>
      </c>
      <c r="E627" s="376"/>
      <c r="F627" s="377"/>
      <c r="G627" s="83"/>
    </row>
    <row r="628" spans="1:7" ht="21" x14ac:dyDescent="0.4">
      <c r="A628" s="362" t="s">
        <v>33</v>
      </c>
      <c r="B628" s="362"/>
      <c r="C628" s="362"/>
      <c r="D628" s="295" t="e">
        <f>D627/(COUNT(B618:C626)*2)</f>
        <v>#DIV/0!</v>
      </c>
      <c r="E628" s="378"/>
      <c r="F628" s="379"/>
      <c r="G628" s="83"/>
    </row>
    <row r="629" spans="1:7" ht="21" x14ac:dyDescent="0.4">
      <c r="A629" s="104"/>
      <c r="B629" s="83"/>
      <c r="C629" s="375"/>
      <c r="D629" s="375"/>
      <c r="E629" s="375"/>
      <c r="F629" s="37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4" t="s">
        <v>34</v>
      </c>
      <c r="B639" s="385"/>
      <c r="C639" s="38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4" t="s">
        <v>34</v>
      </c>
      <c r="B650" s="385"/>
      <c r="C650" s="38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2"/>
      <c r="B652" s="372"/>
      <c r="C652" s="372"/>
      <c r="D652" s="372"/>
      <c r="E652" s="372"/>
      <c r="F652" s="372"/>
      <c r="G652" s="372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0" t="s">
        <v>355</v>
      </c>
      <c r="B676" s="370"/>
      <c r="C676" s="370"/>
      <c r="D676" s="370"/>
      <c r="E676" s="370"/>
      <c r="F676" s="37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1" t="s">
        <v>459</v>
      </c>
      <c r="B704" s="371"/>
      <c r="C704" s="371"/>
      <c r="D704" s="371"/>
      <c r="E704" s="371"/>
      <c r="F704" s="37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2" t="s">
        <v>28</v>
      </c>
      <c r="B706" s="383" t="s">
        <v>29</v>
      </c>
      <c r="C706" s="383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59" t="s">
        <v>305</v>
      </c>
      <c r="B709" s="360"/>
      <c r="C709" s="360"/>
      <c r="D709" s="360"/>
      <c r="E709" s="360"/>
      <c r="F709" s="36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3"/>
      <c r="C715" s="37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3"/>
      <c r="C716" s="37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59" t="s">
        <v>306</v>
      </c>
      <c r="B718" s="360"/>
      <c r="C718" s="360"/>
      <c r="D718" s="360"/>
      <c r="E718" s="360"/>
      <c r="F718" s="36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8"/>
      <c r="E1" s="458"/>
      <c r="F1" s="458"/>
      <c r="G1" s="45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9" t="s">
        <v>46</v>
      </c>
      <c r="B6" s="459"/>
      <c r="C6" s="459"/>
      <c r="D6" s="459"/>
      <c r="E6" s="459"/>
      <c r="F6" s="459"/>
      <c r="G6" s="66"/>
    </row>
    <row r="7" spans="1:7" s="2" customFormat="1" ht="21.75" customHeight="1" x14ac:dyDescent="0.45">
      <c r="A7" s="460" t="str">
        <f>'Page de garde'!D18</f>
        <v>SAHLOUL</v>
      </c>
      <c r="B7" s="460"/>
      <c r="C7" s="460"/>
      <c r="D7" s="460"/>
      <c r="E7" s="460"/>
      <c r="F7" s="460"/>
      <c r="G7" s="66"/>
    </row>
    <row r="8" spans="1:7" s="2" customFormat="1" ht="24" x14ac:dyDescent="0.45">
      <c r="A8" s="329" t="s">
        <v>39</v>
      </c>
      <c r="B8" s="461" t="str">
        <f>'A1 Exploitation'!B9:F9</f>
        <v>M Souheil DRAOUI</v>
      </c>
      <c r="C8" s="461"/>
      <c r="D8" s="461"/>
      <c r="E8" s="461"/>
      <c r="F8" s="461"/>
      <c r="G8" s="66"/>
    </row>
    <row r="9" spans="1:7" s="2" customFormat="1" ht="24" x14ac:dyDescent="0.45">
      <c r="A9" s="330" t="s">
        <v>41</v>
      </c>
      <c r="B9" s="462" t="str">
        <f>'A1 Exploitation'!B10:F10</f>
        <v>Directeur magasin</v>
      </c>
      <c r="C9" s="462"/>
      <c r="D9" s="462"/>
      <c r="E9" s="462"/>
      <c r="F9" s="462"/>
      <c r="G9" s="66"/>
    </row>
    <row r="10" spans="1:7" s="2" customFormat="1" ht="24" x14ac:dyDescent="0.45">
      <c r="A10" s="329" t="s">
        <v>40</v>
      </c>
      <c r="B10" s="457">
        <f>'A1 Exploitation'!B11:F11</f>
        <v>43881</v>
      </c>
      <c r="C10" s="457"/>
      <c r="D10" s="457"/>
      <c r="E10" s="457"/>
      <c r="F10" s="457"/>
      <c r="G10" s="66"/>
    </row>
    <row r="11" spans="1:7" s="2" customFormat="1" ht="24" x14ac:dyDescent="0.45">
      <c r="A11" s="329" t="s">
        <v>250</v>
      </c>
      <c r="B11" s="454" t="e">
        <f>D199</f>
        <v>#DIV/0!</v>
      </c>
      <c r="C11" s="454"/>
      <c r="D11" s="454"/>
      <c r="E11" s="454"/>
      <c r="F11" s="454"/>
      <c r="G11" s="66"/>
    </row>
    <row r="12" spans="1:7" s="2" customFormat="1" ht="22.5" x14ac:dyDescent="0.45">
      <c r="A12" s="1"/>
      <c r="D12" s="415"/>
      <c r="E12" s="415"/>
      <c r="F12" s="415"/>
      <c r="G12" s="415"/>
    </row>
    <row r="13" spans="1:7" s="2" customFormat="1" ht="11.25" customHeight="1" x14ac:dyDescent="0.3">
      <c r="A13" s="455" t="s">
        <v>28</v>
      </c>
      <c r="B13" s="456" t="s">
        <v>29</v>
      </c>
      <c r="C13" s="456"/>
      <c r="D13" s="456" t="s">
        <v>42</v>
      </c>
      <c r="E13" s="456" t="s">
        <v>160</v>
      </c>
      <c r="F13" s="456" t="s">
        <v>161</v>
      </c>
    </row>
    <row r="14" spans="1:7" s="2" customFormat="1" ht="12.75" customHeight="1" x14ac:dyDescent="0.3">
      <c r="A14" s="455"/>
      <c r="B14" s="336" t="s">
        <v>32</v>
      </c>
      <c r="C14" s="336" t="s">
        <v>31</v>
      </c>
      <c r="D14" s="456"/>
      <c r="E14" s="456"/>
      <c r="F14" s="456"/>
      <c r="G14" s="65"/>
    </row>
    <row r="15" spans="1:7" x14ac:dyDescent="0.3">
      <c r="A15" s="445"/>
      <c r="B15" s="446"/>
      <c r="C15" s="446"/>
      <c r="D15" s="446"/>
      <c r="E15" s="446"/>
      <c r="F15" s="446"/>
    </row>
    <row r="16" spans="1:7" ht="19.5" x14ac:dyDescent="0.4">
      <c r="A16" s="449" t="s">
        <v>0</v>
      </c>
      <c r="B16" s="450"/>
      <c r="C16" s="450"/>
      <c r="D16" s="450"/>
      <c r="E16" s="450"/>
      <c r="F16" s="450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1" t="s">
        <v>34</v>
      </c>
      <c r="B22" s="447"/>
      <c r="C22" s="448"/>
      <c r="D22" s="334">
        <f>SUM(B17:C21)</f>
        <v>0</v>
      </c>
    </row>
    <row r="23" spans="1:7" x14ac:dyDescent="0.3">
      <c r="A23" s="438" t="s">
        <v>251</v>
      </c>
      <c r="B23" s="439"/>
      <c r="C23" s="440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3" t="s">
        <v>4</v>
      </c>
      <c r="B25" s="444"/>
      <c r="C25" s="444"/>
      <c r="D25" s="444"/>
      <c r="E25" s="444"/>
      <c r="F25" s="44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8" t="s">
        <v>34</v>
      </c>
      <c r="B33" s="439"/>
      <c r="C33" s="440"/>
      <c r="D33" s="331">
        <f>SUM(B26:C32)</f>
        <v>0</v>
      </c>
    </row>
    <row r="34" spans="1:6" x14ac:dyDescent="0.3">
      <c r="A34" s="438" t="s">
        <v>251</v>
      </c>
      <c r="B34" s="439"/>
      <c r="C34" s="440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3" t="s">
        <v>180</v>
      </c>
      <c r="B36" s="444"/>
      <c r="C36" s="444"/>
      <c r="D36" s="444"/>
      <c r="E36" s="444"/>
      <c r="F36" s="44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8" t="s">
        <v>34</v>
      </c>
      <c r="B42" s="439"/>
      <c r="C42" s="440"/>
      <c r="D42" s="331">
        <f>SUM(B37:C41)</f>
        <v>0</v>
      </c>
    </row>
    <row r="43" spans="1:6" x14ac:dyDescent="0.3">
      <c r="A43" s="438" t="s">
        <v>251</v>
      </c>
      <c r="B43" s="439"/>
      <c r="C43" s="44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2" t="s">
        <v>19</v>
      </c>
      <c r="B45" s="453"/>
      <c r="C45" s="453"/>
      <c r="D45" s="453"/>
      <c r="E45" s="453"/>
      <c r="F45" s="45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8" t="s">
        <v>34</v>
      </c>
      <c r="B52" s="439"/>
      <c r="C52" s="440"/>
      <c r="D52" s="331">
        <f>SUM(B46:C51)</f>
        <v>0</v>
      </c>
    </row>
    <row r="53" spans="1:6" x14ac:dyDescent="0.3">
      <c r="A53" s="438" t="s">
        <v>251</v>
      </c>
      <c r="B53" s="439"/>
      <c r="C53" s="440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3" t="s">
        <v>8</v>
      </c>
      <c r="B55" s="444"/>
      <c r="C55" s="444"/>
      <c r="D55" s="444"/>
      <c r="E55" s="444"/>
      <c r="F55" s="44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8" t="s">
        <v>34</v>
      </c>
      <c r="B63" s="439"/>
      <c r="C63" s="440"/>
      <c r="D63" s="331">
        <f>SUM(B56:C62)</f>
        <v>0</v>
      </c>
    </row>
    <row r="64" spans="1:6" x14ac:dyDescent="0.3">
      <c r="A64" s="438" t="s">
        <v>251</v>
      </c>
      <c r="B64" s="439"/>
      <c r="C64" s="440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3" t="s">
        <v>111</v>
      </c>
      <c r="B66" s="444"/>
      <c r="C66" s="444"/>
      <c r="D66" s="444"/>
      <c r="E66" s="444"/>
      <c r="F66" s="44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8" t="s">
        <v>34</v>
      </c>
      <c r="B84" s="439"/>
      <c r="C84" s="440"/>
      <c r="D84" s="331">
        <f>SUM(B67:C83)</f>
        <v>0</v>
      </c>
    </row>
    <row r="85" spans="1:6" x14ac:dyDescent="0.3">
      <c r="A85" s="438" t="s">
        <v>251</v>
      </c>
      <c r="B85" s="439"/>
      <c r="C85" s="44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3" t="s">
        <v>172</v>
      </c>
      <c r="B87" s="444"/>
      <c r="C87" s="444"/>
      <c r="D87" s="444"/>
      <c r="E87" s="444"/>
      <c r="F87" s="44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8" t="s">
        <v>34</v>
      </c>
      <c r="B102" s="439"/>
      <c r="C102" s="440"/>
      <c r="D102" s="331">
        <f>SUM(B88:C101)</f>
        <v>0</v>
      </c>
    </row>
    <row r="103" spans="1:6" x14ac:dyDescent="0.3">
      <c r="A103" s="438" t="s">
        <v>251</v>
      </c>
      <c r="B103" s="439"/>
      <c r="C103" s="44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3" t="s">
        <v>173</v>
      </c>
      <c r="B106" s="444"/>
      <c r="C106" s="444"/>
      <c r="D106" s="444"/>
      <c r="E106" s="444"/>
      <c r="F106" s="44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8" t="s">
        <v>34</v>
      </c>
      <c r="B118" s="439"/>
      <c r="C118" s="440"/>
      <c r="D118" s="331">
        <f>SUM(B107:C117)</f>
        <v>0</v>
      </c>
    </row>
    <row r="119" spans="1:6" x14ac:dyDescent="0.3">
      <c r="A119" s="438" t="s">
        <v>251</v>
      </c>
      <c r="B119" s="439"/>
      <c r="C119" s="44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3" t="s">
        <v>156</v>
      </c>
      <c r="B121" s="444"/>
      <c r="C121" s="444"/>
      <c r="D121" s="444"/>
      <c r="E121" s="444"/>
      <c r="F121" s="44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8" t="s">
        <v>34</v>
      </c>
      <c r="B133" s="439"/>
      <c r="C133" s="440"/>
      <c r="D133" s="331">
        <f>SUM(B122:C132)</f>
        <v>0</v>
      </c>
    </row>
    <row r="134" spans="1:6" x14ac:dyDescent="0.3">
      <c r="A134" s="438" t="s">
        <v>251</v>
      </c>
      <c r="B134" s="439"/>
      <c r="C134" s="44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3" t="s">
        <v>61</v>
      </c>
      <c r="B136" s="444"/>
      <c r="C136" s="444"/>
      <c r="D136" s="444"/>
      <c r="E136" s="444"/>
      <c r="F136" s="44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8" t="s">
        <v>34</v>
      </c>
      <c r="B149" s="439"/>
      <c r="C149" s="440"/>
      <c r="D149" s="331">
        <f>SUM(B137:C148)</f>
        <v>0</v>
      </c>
    </row>
    <row r="150" spans="1:6" x14ac:dyDescent="0.3">
      <c r="A150" s="438" t="s">
        <v>251</v>
      </c>
      <c r="B150" s="439"/>
      <c r="C150" s="44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3" t="s">
        <v>178</v>
      </c>
      <c r="B152" s="444"/>
      <c r="C152" s="444"/>
      <c r="D152" s="444"/>
      <c r="E152" s="444"/>
      <c r="F152" s="44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8" t="s">
        <v>34</v>
      </c>
      <c r="B161" s="447"/>
      <c r="C161" s="448"/>
      <c r="D161" s="334">
        <f>SUM(B153:C160)</f>
        <v>0</v>
      </c>
    </row>
    <row r="162" spans="1:6" x14ac:dyDescent="0.3">
      <c r="A162" s="438" t="s">
        <v>251</v>
      </c>
      <c r="B162" s="439"/>
      <c r="C162" s="440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3" t="s">
        <v>64</v>
      </c>
      <c r="B164" s="444"/>
      <c r="C164" s="444"/>
      <c r="D164" s="444"/>
      <c r="E164" s="444"/>
      <c r="F164" s="44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8" t="s">
        <v>34</v>
      </c>
      <c r="B169" s="439"/>
      <c r="C169" s="440"/>
      <c r="D169" s="331">
        <f>SUM(B165:C168)</f>
        <v>0</v>
      </c>
    </row>
    <row r="170" spans="1:6" x14ac:dyDescent="0.3">
      <c r="A170" s="438" t="s">
        <v>251</v>
      </c>
      <c r="B170" s="439"/>
      <c r="C170" s="44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1" t="s">
        <v>15</v>
      </c>
      <c r="B172" s="442"/>
      <c r="C172" s="442"/>
      <c r="D172" s="442"/>
      <c r="E172" s="442"/>
      <c r="F172" s="44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8" t="s">
        <v>34</v>
      </c>
      <c r="B177" s="439"/>
      <c r="C177" s="440"/>
      <c r="D177" s="331">
        <f>SUM(B173:C176)</f>
        <v>0</v>
      </c>
    </row>
    <row r="178" spans="1:7" x14ac:dyDescent="0.3">
      <c r="A178" s="438" t="s">
        <v>251</v>
      </c>
      <c r="B178" s="439"/>
      <c r="C178" s="440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3" t="s">
        <v>65</v>
      </c>
      <c r="B180" s="444"/>
      <c r="C180" s="444"/>
      <c r="D180" s="444"/>
      <c r="E180" s="444"/>
      <c r="F180" s="44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8" t="s">
        <v>34</v>
      </c>
      <c r="B186" s="439"/>
      <c r="C186" s="440"/>
      <c r="D186" s="331">
        <f>SUM(B181:C185)</f>
        <v>0</v>
      </c>
    </row>
    <row r="187" spans="1:7" x14ac:dyDescent="0.3">
      <c r="A187" s="438" t="s">
        <v>251</v>
      </c>
      <c r="B187" s="439"/>
      <c r="C187" s="440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3" t="s">
        <v>177</v>
      </c>
      <c r="B189" s="444"/>
      <c r="C189" s="444"/>
      <c r="D189" s="444"/>
      <c r="E189" s="444"/>
      <c r="F189" s="44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8" t="s">
        <v>34</v>
      </c>
      <c r="B194" s="439"/>
      <c r="C194" s="440"/>
      <c r="D194" s="335">
        <f>SUM(B190:C193)</f>
        <v>0</v>
      </c>
    </row>
    <row r="195" spans="1:6" x14ac:dyDescent="0.3">
      <c r="A195" s="438" t="s">
        <v>251</v>
      </c>
      <c r="B195" s="439"/>
      <c r="C195" s="440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5"/>
      <c r="E1" s="415"/>
      <c r="F1" s="415"/>
      <c r="G1" s="41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6" t="s">
        <v>151</v>
      </c>
      <c r="B7" s="416"/>
      <c r="C7" s="416"/>
      <c r="D7" s="416"/>
      <c r="E7" s="416"/>
      <c r="F7" s="416"/>
      <c r="G7" s="82"/>
    </row>
    <row r="8" spans="1:7" ht="22.5" x14ac:dyDescent="0.45">
      <c r="A8" s="417" t="str">
        <f>'Page de garde'!D18</f>
        <v>SAHLOUL</v>
      </c>
      <c r="B8" s="417"/>
      <c r="C8" s="417"/>
      <c r="D8" s="417"/>
      <c r="E8" s="417"/>
      <c r="F8" s="417"/>
      <c r="G8" s="82"/>
    </row>
    <row r="9" spans="1:7" ht="22.5" x14ac:dyDescent="0.45">
      <c r="A9" s="278" t="s">
        <v>39</v>
      </c>
      <c r="B9" s="418"/>
      <c r="C9" s="418"/>
      <c r="D9" s="418"/>
      <c r="E9" s="418"/>
      <c r="F9" s="418"/>
      <c r="G9" s="82"/>
    </row>
    <row r="10" spans="1:7" ht="22.5" x14ac:dyDescent="0.45">
      <c r="A10" s="279" t="s">
        <v>41</v>
      </c>
      <c r="B10" s="419"/>
      <c r="C10" s="419"/>
      <c r="D10" s="419"/>
      <c r="E10" s="419"/>
      <c r="F10" s="419"/>
      <c r="G10" s="82"/>
    </row>
    <row r="11" spans="1:7" ht="22.5" x14ac:dyDescent="0.45">
      <c r="A11" s="278" t="s">
        <v>40</v>
      </c>
      <c r="B11" s="414"/>
      <c r="C11" s="414"/>
      <c r="D11" s="414"/>
      <c r="E11" s="414"/>
      <c r="F11" s="414"/>
      <c r="G11" s="82"/>
    </row>
    <row r="12" spans="1:7" ht="22.5" x14ac:dyDescent="0.45">
      <c r="A12" s="278" t="s">
        <v>200</v>
      </c>
      <c r="B12" s="420" t="e">
        <f>D730</f>
        <v>#DIV/0!</v>
      </c>
      <c r="C12" s="420"/>
      <c r="D12" s="420"/>
      <c r="E12" s="420"/>
      <c r="F12" s="420"/>
      <c r="G12" s="82"/>
    </row>
    <row r="13" spans="1:7" ht="22.5" x14ac:dyDescent="0.45">
      <c r="A13" s="81"/>
      <c r="B13" s="79"/>
      <c r="C13" s="79"/>
      <c r="D13" s="415"/>
      <c r="E13" s="415"/>
      <c r="F13" s="415"/>
      <c r="G13" s="41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7"/>
      <c r="B49" s="347"/>
      <c r="C49" s="347"/>
      <c r="D49" s="347"/>
      <c r="E49" s="347"/>
      <c r="F49" s="347"/>
      <c r="G49" s="34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5"/>
      <c r="B64" s="346"/>
      <c r="C64" s="346"/>
      <c r="D64" s="346"/>
      <c r="E64" s="346"/>
      <c r="F64" s="346"/>
      <c r="G64" s="346"/>
    </row>
    <row r="65" spans="1:7" ht="43.5" customHeight="1" x14ac:dyDescent="0.4">
      <c r="A65" s="425" t="s">
        <v>350</v>
      </c>
      <c r="B65" s="425"/>
      <c r="C65" s="425"/>
      <c r="D65" s="425"/>
      <c r="E65" s="425"/>
      <c r="F65" s="42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4"/>
      <c r="B83" s="354"/>
      <c r="C83" s="354"/>
      <c r="D83" s="354"/>
      <c r="E83" s="354"/>
      <c r="F83" s="354"/>
      <c r="G83" s="354"/>
    </row>
    <row r="84" spans="1:7" ht="45" customHeight="1" x14ac:dyDescent="0.45">
      <c r="A84" s="426" t="s">
        <v>351</v>
      </c>
      <c r="B84" s="426"/>
      <c r="C84" s="426"/>
      <c r="D84" s="426"/>
      <c r="E84" s="426"/>
      <c r="F84" s="42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0"/>
      <c r="B103" s="348"/>
      <c r="C103" s="348"/>
      <c r="D103" s="348"/>
      <c r="E103" s="348"/>
      <c r="F103" s="355"/>
      <c r="G103" s="83"/>
    </row>
    <row r="104" spans="1:7" ht="46.5" customHeight="1" x14ac:dyDescent="0.4">
      <c r="A104" s="425" t="s">
        <v>352</v>
      </c>
      <c r="B104" s="425"/>
      <c r="C104" s="425"/>
      <c r="D104" s="425"/>
      <c r="E104" s="425"/>
      <c r="F104" s="42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0"/>
      <c r="B111" s="348"/>
      <c r="C111" s="348"/>
      <c r="D111" s="348"/>
      <c r="E111" s="348"/>
      <c r="F111" s="355"/>
      <c r="G111" s="83"/>
    </row>
    <row r="112" spans="1:7" ht="39.75" customHeight="1" x14ac:dyDescent="0.4">
      <c r="A112" s="425" t="s">
        <v>390</v>
      </c>
      <c r="B112" s="425"/>
      <c r="C112" s="425"/>
      <c r="D112" s="425"/>
      <c r="E112" s="425"/>
      <c r="F112" s="42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8"/>
      <c r="B120" s="348"/>
      <c r="C120" s="348"/>
      <c r="D120" s="348"/>
      <c r="E120" s="348"/>
      <c r="F120" s="348"/>
      <c r="G120" s="83"/>
    </row>
    <row r="121" spans="1:7" ht="22.5" x14ac:dyDescent="0.4">
      <c r="A121" s="425" t="s">
        <v>310</v>
      </c>
      <c r="B121" s="425"/>
      <c r="C121" s="425"/>
      <c r="D121" s="425"/>
      <c r="E121" s="425"/>
      <c r="F121" s="42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49"/>
      <c r="B132" s="349"/>
      <c r="C132" s="349"/>
      <c r="D132" s="349"/>
      <c r="E132" s="349"/>
      <c r="F132" s="349"/>
      <c r="G132" s="83"/>
    </row>
    <row r="133" spans="1:16384" ht="22.5" customHeight="1" x14ac:dyDescent="0.4">
      <c r="A133" s="427" t="s">
        <v>424</v>
      </c>
      <c r="B133" s="427"/>
      <c r="C133" s="427"/>
      <c r="D133" s="427"/>
      <c r="E133" s="427"/>
      <c r="F133" s="427"/>
      <c r="G133" s="83"/>
    </row>
    <row r="134" spans="1:16384" ht="22.5" customHeight="1" x14ac:dyDescent="0.4">
      <c r="A134" s="428"/>
      <c r="B134" s="428"/>
      <c r="C134" s="428"/>
      <c r="D134" s="428"/>
      <c r="E134" s="428"/>
      <c r="F134" s="428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9" t="s">
        <v>461</v>
      </c>
      <c r="B139" s="429"/>
      <c r="C139" s="429"/>
      <c r="D139" s="429"/>
      <c r="E139" s="429"/>
      <c r="F139" s="42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7" t="s">
        <v>349</v>
      </c>
      <c r="B147" s="387"/>
      <c r="C147" s="387"/>
      <c r="D147" s="387"/>
      <c r="E147" s="387"/>
      <c r="F147" s="38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0"/>
      <c r="B165" s="348"/>
      <c r="C165" s="348"/>
      <c r="D165" s="348"/>
      <c r="E165" s="348"/>
      <c r="F165" s="348"/>
      <c r="G165" s="83"/>
    </row>
    <row r="166" spans="1:7" ht="32.25" customHeight="1" x14ac:dyDescent="0.4">
      <c r="A166" s="429" t="s">
        <v>462</v>
      </c>
      <c r="B166" s="429"/>
      <c r="C166" s="429"/>
      <c r="D166" s="429"/>
      <c r="E166" s="429"/>
      <c r="F166" s="42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1"/>
      <c r="B176" s="352"/>
      <c r="C176" s="352"/>
      <c r="D176" s="352"/>
      <c r="E176" s="352"/>
      <c r="F176" s="352"/>
      <c r="G176" s="83"/>
    </row>
    <row r="177" spans="1:7" ht="32.25" customHeight="1" x14ac:dyDescent="0.4">
      <c r="A177" s="429" t="s">
        <v>310</v>
      </c>
      <c r="B177" s="429"/>
      <c r="C177" s="429"/>
      <c r="D177" s="429"/>
      <c r="E177" s="429"/>
      <c r="F177" s="42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88"/>
      <c r="C186" s="38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3"/>
      <c r="B188" s="353"/>
      <c r="C188" s="353"/>
      <c r="D188" s="353"/>
      <c r="E188" s="353"/>
      <c r="F188" s="35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4" t="s">
        <v>34</v>
      </c>
      <c r="B203" s="385"/>
      <c r="C203" s="38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7"/>
      <c r="B205" s="347"/>
      <c r="C205" s="347"/>
      <c r="D205" s="347"/>
      <c r="E205" s="347"/>
      <c r="F205" s="34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4" t="s">
        <v>34</v>
      </c>
      <c r="B227" s="385"/>
      <c r="C227" s="38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7"/>
      <c r="B229" s="347"/>
      <c r="C229" s="347"/>
      <c r="D229" s="347"/>
      <c r="E229" s="347"/>
      <c r="F229" s="34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1" t="s">
        <v>310</v>
      </c>
      <c r="B236" s="422"/>
      <c r="C236" s="422"/>
      <c r="D236" s="42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4" t="s">
        <v>34</v>
      </c>
      <c r="B245" s="385"/>
      <c r="C245" s="38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7"/>
      <c r="B250" s="347"/>
      <c r="C250" s="347"/>
      <c r="D250" s="347"/>
      <c r="E250" s="347"/>
      <c r="F250" s="34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4" t="s">
        <v>34</v>
      </c>
      <c r="B265" s="385"/>
      <c r="C265" s="38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7"/>
      <c r="B290" s="377"/>
      <c r="C290" s="377"/>
      <c r="D290" s="377"/>
      <c r="E290" s="377"/>
      <c r="F290" s="377"/>
      <c r="G290" s="83"/>
    </row>
    <row r="291" spans="1:7" ht="31.5" customHeight="1" x14ac:dyDescent="0.4">
      <c r="A291" s="424" t="s">
        <v>310</v>
      </c>
      <c r="B291" s="424"/>
      <c r="C291" s="424"/>
      <c r="D291" s="424"/>
      <c r="E291" s="424"/>
      <c r="F291" s="42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69"/>
      <c r="B357" s="369"/>
      <c r="C357" s="369"/>
      <c r="D357" s="369"/>
      <c r="E357" s="369"/>
      <c r="F357" s="369"/>
      <c r="G357" s="369"/>
    </row>
    <row r="358" spans="1:7" ht="32.25" customHeight="1" x14ac:dyDescent="0.4">
      <c r="A358" s="433" t="s">
        <v>310</v>
      </c>
      <c r="B358" s="433"/>
      <c r="C358" s="433"/>
      <c r="D358" s="433"/>
      <c r="E358" s="433"/>
      <c r="F358" s="43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4"/>
      <c r="C415" s="354"/>
      <c r="D415" s="354"/>
      <c r="E415" s="354"/>
      <c r="F415" s="354"/>
      <c r="G415" s="354"/>
    </row>
    <row r="416" spans="1:7" ht="24.75" x14ac:dyDescent="0.4">
      <c r="A416" s="432" t="s">
        <v>319</v>
      </c>
      <c r="B416" s="432"/>
      <c r="C416" s="432"/>
      <c r="D416" s="432"/>
      <c r="E416" s="432"/>
      <c r="F416" s="43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2" t="s">
        <v>310</v>
      </c>
      <c r="B464" s="432"/>
      <c r="C464" s="432"/>
      <c r="D464" s="432"/>
      <c r="E464" s="432"/>
      <c r="F464" s="43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6" t="s">
        <v>463</v>
      </c>
      <c r="B491" s="397"/>
      <c r="C491" s="397"/>
      <c r="D491" s="397"/>
      <c r="E491" s="397"/>
      <c r="F491" s="39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79"/>
      <c r="B517" s="379"/>
      <c r="C517" s="379"/>
      <c r="D517" s="379"/>
      <c r="E517" s="379"/>
      <c r="F517" s="379"/>
      <c r="G517" s="379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83" t="s">
        <v>29</v>
      </c>
      <c r="C532" s="412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4"/>
      <c r="D535" s="434"/>
      <c r="E535" s="434"/>
      <c r="F535" s="43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4" t="s">
        <v>34</v>
      </c>
      <c r="B542" s="385"/>
      <c r="C542" s="38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4" t="s">
        <v>33</v>
      </c>
      <c r="B543" s="385"/>
      <c r="C543" s="38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7"/>
      <c r="B544" s="347"/>
      <c r="C544" s="347"/>
      <c r="D544" s="347"/>
      <c r="E544" s="347"/>
      <c r="F544" s="34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69"/>
      <c r="C556" s="369"/>
      <c r="D556" s="369"/>
      <c r="E556" s="369"/>
      <c r="F556" s="369"/>
      <c r="G556" s="369"/>
    </row>
    <row r="557" spans="1:7" ht="35.25" customHeight="1" x14ac:dyDescent="0.4">
      <c r="A557" s="246" t="s">
        <v>310</v>
      </c>
      <c r="B557" s="222"/>
      <c r="C557" s="367"/>
      <c r="D557" s="367"/>
      <c r="E557" s="367"/>
      <c r="F557" s="36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2" t="s">
        <v>34</v>
      </c>
      <c r="B566" s="362"/>
      <c r="C566" s="363"/>
      <c r="D566" s="296">
        <f>SUM(B558:C565,B546:C555)</f>
        <v>0</v>
      </c>
      <c r="E566" s="79"/>
      <c r="F566" s="83"/>
      <c r="G566" s="83"/>
    </row>
    <row r="567" spans="1:7" ht="21" x14ac:dyDescent="0.4">
      <c r="A567" s="362" t="s">
        <v>33</v>
      </c>
      <c r="B567" s="362"/>
      <c r="C567" s="36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7"/>
      <c r="B572" s="347"/>
      <c r="C572" s="347"/>
      <c r="D572" s="347"/>
      <c r="E572" s="347"/>
      <c r="F572" s="347"/>
      <c r="G572" s="83"/>
    </row>
    <row r="573" spans="1:7" ht="22.5" x14ac:dyDescent="0.45">
      <c r="A573" s="370" t="s">
        <v>19</v>
      </c>
      <c r="B573" s="370"/>
      <c r="C573" s="370"/>
      <c r="D573" s="370"/>
      <c r="E573" s="370"/>
      <c r="F573" s="37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2" t="s">
        <v>34</v>
      </c>
      <c r="B588" s="362"/>
      <c r="C588" s="363"/>
      <c r="D588" s="296">
        <f>SUM(B579:C587)</f>
        <v>0</v>
      </c>
      <c r="E588" s="79"/>
      <c r="F588" s="83"/>
      <c r="G588" s="83"/>
    </row>
    <row r="589" spans="1:7" ht="21" x14ac:dyDescent="0.4">
      <c r="A589" s="362" t="s">
        <v>33</v>
      </c>
      <c r="B589" s="362"/>
      <c r="C589" s="36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0" t="s">
        <v>383</v>
      </c>
      <c r="B598" s="431"/>
      <c r="C598" s="431"/>
      <c r="D598" s="431"/>
      <c r="E598" s="431"/>
      <c r="F598" s="431"/>
      <c r="G598" s="43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2" t="s">
        <v>34</v>
      </c>
      <c r="B606" s="362"/>
      <c r="C606" s="363"/>
      <c r="D606" s="296">
        <f>SUM(B592:C605)</f>
        <v>0</v>
      </c>
      <c r="E606" s="79"/>
      <c r="F606" s="83"/>
      <c r="G606" s="83"/>
    </row>
    <row r="607" spans="1:7" ht="21" x14ac:dyDescent="0.4">
      <c r="A607" s="362" t="s">
        <v>33</v>
      </c>
      <c r="B607" s="362"/>
      <c r="C607" s="362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4" t="s">
        <v>170</v>
      </c>
      <c r="B610" s="365"/>
      <c r="C610" s="366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0" t="s">
        <v>8</v>
      </c>
      <c r="B612" s="370"/>
      <c r="C612" s="370"/>
      <c r="D612" s="370"/>
      <c r="E612" s="370"/>
      <c r="F612" s="37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2" t="s">
        <v>34</v>
      </c>
      <c r="B627" s="362"/>
      <c r="C627" s="362"/>
      <c r="D627" s="296">
        <f>SUM(B618:C626)</f>
        <v>0</v>
      </c>
      <c r="E627" s="376"/>
      <c r="F627" s="377"/>
      <c r="G627" s="83"/>
    </row>
    <row r="628" spans="1:7" ht="21" x14ac:dyDescent="0.4">
      <c r="A628" s="362" t="s">
        <v>33</v>
      </c>
      <c r="B628" s="362"/>
      <c r="C628" s="362"/>
      <c r="D628" s="295" t="e">
        <f>D627/(COUNT(B618:C626)*2)</f>
        <v>#DIV/0!</v>
      </c>
      <c r="E628" s="378"/>
      <c r="F628" s="379"/>
      <c r="G628" s="83"/>
    </row>
    <row r="629" spans="1:7" ht="21" x14ac:dyDescent="0.4">
      <c r="A629" s="104"/>
      <c r="B629" s="83"/>
      <c r="C629" s="375"/>
      <c r="D629" s="375"/>
      <c r="E629" s="375"/>
      <c r="F629" s="37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4" t="s">
        <v>34</v>
      </c>
      <c r="B639" s="385"/>
      <c r="C639" s="38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4" t="s">
        <v>34</v>
      </c>
      <c r="B650" s="385"/>
      <c r="C650" s="38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2"/>
      <c r="B652" s="372"/>
      <c r="C652" s="372"/>
      <c r="D652" s="372"/>
      <c r="E652" s="372"/>
      <c r="F652" s="372"/>
      <c r="G652" s="372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0" t="s">
        <v>355</v>
      </c>
      <c r="B676" s="370"/>
      <c r="C676" s="370"/>
      <c r="D676" s="370"/>
      <c r="E676" s="370"/>
      <c r="F676" s="37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1" t="s">
        <v>459</v>
      </c>
      <c r="B704" s="371"/>
      <c r="C704" s="371"/>
      <c r="D704" s="371"/>
      <c r="E704" s="371"/>
      <c r="F704" s="37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2" t="s">
        <v>28</v>
      </c>
      <c r="B706" s="383" t="s">
        <v>29</v>
      </c>
      <c r="C706" s="383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59" t="s">
        <v>305</v>
      </c>
      <c r="B709" s="360"/>
      <c r="C709" s="360"/>
      <c r="D709" s="360"/>
      <c r="E709" s="360"/>
      <c r="F709" s="36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3"/>
      <c r="C715" s="37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3"/>
      <c r="C716" s="37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59" t="s">
        <v>306</v>
      </c>
      <c r="B718" s="360"/>
      <c r="C718" s="360"/>
      <c r="D718" s="360"/>
      <c r="E718" s="360"/>
      <c r="F718" s="36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8"/>
      <c r="E1" s="458"/>
      <c r="F1" s="458"/>
      <c r="G1" s="45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9" t="s">
        <v>46</v>
      </c>
      <c r="B6" s="459"/>
      <c r="C6" s="459"/>
      <c r="D6" s="459"/>
      <c r="E6" s="459"/>
      <c r="F6" s="459"/>
      <c r="G6" s="66"/>
    </row>
    <row r="7" spans="1:7" s="2" customFormat="1" ht="21.75" customHeight="1" x14ac:dyDescent="0.45">
      <c r="A7" s="460" t="str">
        <f>'Page de garde'!D18</f>
        <v>SAHLOUL</v>
      </c>
      <c r="B7" s="460"/>
      <c r="C7" s="460"/>
      <c r="D7" s="460"/>
      <c r="E7" s="460"/>
      <c r="F7" s="460"/>
      <c r="G7" s="66"/>
    </row>
    <row r="8" spans="1:7" s="2" customFormat="1" ht="24" x14ac:dyDescent="0.45">
      <c r="A8" s="329" t="s">
        <v>39</v>
      </c>
      <c r="B8" s="461" t="str">
        <f>'A1 Exploitation'!B9:F9</f>
        <v>M Souheil DRAOUI</v>
      </c>
      <c r="C8" s="461"/>
      <c r="D8" s="461"/>
      <c r="E8" s="461"/>
      <c r="F8" s="461"/>
      <c r="G8" s="66"/>
    </row>
    <row r="9" spans="1:7" s="2" customFormat="1" ht="24" x14ac:dyDescent="0.45">
      <c r="A9" s="330" t="s">
        <v>41</v>
      </c>
      <c r="B9" s="462" t="str">
        <f>'A1 Exploitation'!B10:F10</f>
        <v>Directeur magasin</v>
      </c>
      <c r="C9" s="462"/>
      <c r="D9" s="462"/>
      <c r="E9" s="462"/>
      <c r="F9" s="462"/>
      <c r="G9" s="66"/>
    </row>
    <row r="10" spans="1:7" s="2" customFormat="1" ht="24" x14ac:dyDescent="0.45">
      <c r="A10" s="329" t="s">
        <v>40</v>
      </c>
      <c r="B10" s="457">
        <f>'A1 Exploitation'!B11:F11</f>
        <v>43881</v>
      </c>
      <c r="C10" s="457"/>
      <c r="D10" s="457"/>
      <c r="E10" s="457"/>
      <c r="F10" s="457"/>
      <c r="G10" s="66"/>
    </row>
    <row r="11" spans="1:7" s="2" customFormat="1" ht="24" x14ac:dyDescent="0.45">
      <c r="A11" s="329" t="s">
        <v>250</v>
      </c>
      <c r="B11" s="454" t="e">
        <f>D199</f>
        <v>#DIV/0!</v>
      </c>
      <c r="C11" s="454"/>
      <c r="D11" s="454"/>
      <c r="E11" s="454"/>
      <c r="F11" s="454"/>
      <c r="G11" s="66"/>
    </row>
    <row r="12" spans="1:7" s="2" customFormat="1" ht="22.5" x14ac:dyDescent="0.45">
      <c r="A12" s="1"/>
      <c r="D12" s="415"/>
      <c r="E12" s="415"/>
      <c r="F12" s="415"/>
      <c r="G12" s="415"/>
    </row>
    <row r="13" spans="1:7" s="2" customFormat="1" ht="11.25" customHeight="1" x14ac:dyDescent="0.3">
      <c r="A13" s="455" t="s">
        <v>28</v>
      </c>
      <c r="B13" s="456" t="s">
        <v>29</v>
      </c>
      <c r="C13" s="456"/>
      <c r="D13" s="456" t="s">
        <v>42</v>
      </c>
      <c r="E13" s="456" t="s">
        <v>160</v>
      </c>
      <c r="F13" s="456" t="s">
        <v>161</v>
      </c>
    </row>
    <row r="14" spans="1:7" s="2" customFormat="1" ht="12.75" customHeight="1" x14ac:dyDescent="0.3">
      <c r="A14" s="455"/>
      <c r="B14" s="336" t="s">
        <v>32</v>
      </c>
      <c r="C14" s="336" t="s">
        <v>31</v>
      </c>
      <c r="D14" s="456"/>
      <c r="E14" s="456"/>
      <c r="F14" s="456"/>
      <c r="G14" s="65"/>
    </row>
    <row r="15" spans="1:7" x14ac:dyDescent="0.3">
      <c r="A15" s="445"/>
      <c r="B15" s="446"/>
      <c r="C15" s="446"/>
      <c r="D15" s="446"/>
      <c r="E15" s="446"/>
      <c r="F15" s="446"/>
    </row>
    <row r="16" spans="1:7" ht="19.5" x14ac:dyDescent="0.4">
      <c r="A16" s="449" t="s">
        <v>0</v>
      </c>
      <c r="B16" s="450"/>
      <c r="C16" s="450"/>
      <c r="D16" s="450"/>
      <c r="E16" s="450"/>
      <c r="F16" s="450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1" t="s">
        <v>34</v>
      </c>
      <c r="B22" s="447"/>
      <c r="C22" s="448"/>
      <c r="D22" s="334">
        <f>SUM(B17:C21)</f>
        <v>0</v>
      </c>
    </row>
    <row r="23" spans="1:7" x14ac:dyDescent="0.3">
      <c r="A23" s="438" t="s">
        <v>251</v>
      </c>
      <c r="B23" s="439"/>
      <c r="C23" s="440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3" t="s">
        <v>4</v>
      </c>
      <c r="B25" s="444"/>
      <c r="C25" s="444"/>
      <c r="D25" s="444"/>
      <c r="E25" s="444"/>
      <c r="F25" s="44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8" t="s">
        <v>34</v>
      </c>
      <c r="B33" s="439"/>
      <c r="C33" s="440"/>
      <c r="D33" s="331">
        <f>SUM(B26:C32)</f>
        <v>0</v>
      </c>
    </row>
    <row r="34" spans="1:6" x14ac:dyDescent="0.3">
      <c r="A34" s="438" t="s">
        <v>251</v>
      </c>
      <c r="B34" s="439"/>
      <c r="C34" s="440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3" t="s">
        <v>180</v>
      </c>
      <c r="B36" s="444"/>
      <c r="C36" s="444"/>
      <c r="D36" s="444"/>
      <c r="E36" s="444"/>
      <c r="F36" s="44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8" t="s">
        <v>34</v>
      </c>
      <c r="B42" s="439"/>
      <c r="C42" s="440"/>
      <c r="D42" s="331">
        <f>SUM(B37:C41)</f>
        <v>0</v>
      </c>
    </row>
    <row r="43" spans="1:6" x14ac:dyDescent="0.3">
      <c r="A43" s="438" t="s">
        <v>251</v>
      </c>
      <c r="B43" s="439"/>
      <c r="C43" s="44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2" t="s">
        <v>19</v>
      </c>
      <c r="B45" s="453"/>
      <c r="C45" s="453"/>
      <c r="D45" s="453"/>
      <c r="E45" s="453"/>
      <c r="F45" s="45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8" t="s">
        <v>34</v>
      </c>
      <c r="B52" s="439"/>
      <c r="C52" s="440"/>
      <c r="D52" s="331">
        <f>SUM(B46:C51)</f>
        <v>0</v>
      </c>
    </row>
    <row r="53" spans="1:6" x14ac:dyDescent="0.3">
      <c r="A53" s="438" t="s">
        <v>251</v>
      </c>
      <c r="B53" s="439"/>
      <c r="C53" s="440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3" t="s">
        <v>8</v>
      </c>
      <c r="B55" s="444"/>
      <c r="C55" s="444"/>
      <c r="D55" s="444"/>
      <c r="E55" s="444"/>
      <c r="F55" s="44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8" t="s">
        <v>34</v>
      </c>
      <c r="B63" s="439"/>
      <c r="C63" s="440"/>
      <c r="D63" s="331">
        <f>SUM(B56:C62)</f>
        <v>0</v>
      </c>
    </row>
    <row r="64" spans="1:6" x14ac:dyDescent="0.3">
      <c r="A64" s="438" t="s">
        <v>251</v>
      </c>
      <c r="B64" s="439"/>
      <c r="C64" s="440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3" t="s">
        <v>111</v>
      </c>
      <c r="B66" s="444"/>
      <c r="C66" s="444"/>
      <c r="D66" s="444"/>
      <c r="E66" s="444"/>
      <c r="F66" s="44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8" t="s">
        <v>34</v>
      </c>
      <c r="B84" s="439"/>
      <c r="C84" s="440"/>
      <c r="D84" s="331">
        <f>SUM(B67:C83)</f>
        <v>0</v>
      </c>
    </row>
    <row r="85" spans="1:6" x14ac:dyDescent="0.3">
      <c r="A85" s="438" t="s">
        <v>251</v>
      </c>
      <c r="B85" s="439"/>
      <c r="C85" s="44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3" t="s">
        <v>172</v>
      </c>
      <c r="B87" s="444"/>
      <c r="C87" s="444"/>
      <c r="D87" s="444"/>
      <c r="E87" s="444"/>
      <c r="F87" s="44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8" t="s">
        <v>34</v>
      </c>
      <c r="B102" s="439"/>
      <c r="C102" s="440"/>
      <c r="D102" s="331">
        <f>SUM(B88:C101)</f>
        <v>0</v>
      </c>
    </row>
    <row r="103" spans="1:6" x14ac:dyDescent="0.3">
      <c r="A103" s="438" t="s">
        <v>251</v>
      </c>
      <c r="B103" s="439"/>
      <c r="C103" s="44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3" t="s">
        <v>173</v>
      </c>
      <c r="B106" s="444"/>
      <c r="C106" s="444"/>
      <c r="D106" s="444"/>
      <c r="E106" s="444"/>
      <c r="F106" s="44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8" t="s">
        <v>34</v>
      </c>
      <c r="B118" s="439"/>
      <c r="C118" s="440"/>
      <c r="D118" s="331">
        <f>SUM(B107:C117)</f>
        <v>0</v>
      </c>
    </row>
    <row r="119" spans="1:6" x14ac:dyDescent="0.3">
      <c r="A119" s="438" t="s">
        <v>251</v>
      </c>
      <c r="B119" s="439"/>
      <c r="C119" s="44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3" t="s">
        <v>156</v>
      </c>
      <c r="B121" s="444"/>
      <c r="C121" s="444"/>
      <c r="D121" s="444"/>
      <c r="E121" s="444"/>
      <c r="F121" s="44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8" t="s">
        <v>34</v>
      </c>
      <c r="B133" s="439"/>
      <c r="C133" s="440"/>
      <c r="D133" s="331">
        <f>SUM(B122:C132)</f>
        <v>0</v>
      </c>
    </row>
    <row r="134" spans="1:6" x14ac:dyDescent="0.3">
      <c r="A134" s="438" t="s">
        <v>251</v>
      </c>
      <c r="B134" s="439"/>
      <c r="C134" s="44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3" t="s">
        <v>61</v>
      </c>
      <c r="B136" s="444"/>
      <c r="C136" s="444"/>
      <c r="D136" s="444"/>
      <c r="E136" s="444"/>
      <c r="F136" s="44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8" t="s">
        <v>34</v>
      </c>
      <c r="B149" s="439"/>
      <c r="C149" s="440"/>
      <c r="D149" s="331">
        <f>SUM(B137:C148)</f>
        <v>0</v>
      </c>
    </row>
    <row r="150" spans="1:6" x14ac:dyDescent="0.3">
      <c r="A150" s="438" t="s">
        <v>251</v>
      </c>
      <c r="B150" s="439"/>
      <c r="C150" s="44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3" t="s">
        <v>178</v>
      </c>
      <c r="B152" s="444"/>
      <c r="C152" s="444"/>
      <c r="D152" s="444"/>
      <c r="E152" s="444"/>
      <c r="F152" s="44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8" t="s">
        <v>34</v>
      </c>
      <c r="B161" s="447"/>
      <c r="C161" s="448"/>
      <c r="D161" s="334">
        <f>SUM(B153:C160)</f>
        <v>0</v>
      </c>
    </row>
    <row r="162" spans="1:6" x14ac:dyDescent="0.3">
      <c r="A162" s="438" t="s">
        <v>251</v>
      </c>
      <c r="B162" s="439"/>
      <c r="C162" s="440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3" t="s">
        <v>64</v>
      </c>
      <c r="B164" s="444"/>
      <c r="C164" s="444"/>
      <c r="D164" s="444"/>
      <c r="E164" s="444"/>
      <c r="F164" s="44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8" t="s">
        <v>34</v>
      </c>
      <c r="B169" s="439"/>
      <c r="C169" s="440"/>
      <c r="D169" s="331">
        <f>SUM(B165:C168)</f>
        <v>0</v>
      </c>
    </row>
    <row r="170" spans="1:6" x14ac:dyDescent="0.3">
      <c r="A170" s="438" t="s">
        <v>251</v>
      </c>
      <c r="B170" s="439"/>
      <c r="C170" s="44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1" t="s">
        <v>15</v>
      </c>
      <c r="B172" s="442"/>
      <c r="C172" s="442"/>
      <c r="D172" s="442"/>
      <c r="E172" s="442"/>
      <c r="F172" s="44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8" t="s">
        <v>34</v>
      </c>
      <c r="B177" s="439"/>
      <c r="C177" s="440"/>
      <c r="D177" s="331">
        <f>SUM(B173:C176)</f>
        <v>0</v>
      </c>
    </row>
    <row r="178" spans="1:7" x14ac:dyDescent="0.3">
      <c r="A178" s="438" t="s">
        <v>251</v>
      </c>
      <c r="B178" s="439"/>
      <c r="C178" s="440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3" t="s">
        <v>65</v>
      </c>
      <c r="B180" s="444"/>
      <c r="C180" s="444"/>
      <c r="D180" s="444"/>
      <c r="E180" s="444"/>
      <c r="F180" s="44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8" t="s">
        <v>34</v>
      </c>
      <c r="B186" s="439"/>
      <c r="C186" s="440"/>
      <c r="D186" s="331">
        <f>SUM(B181:C185)</f>
        <v>0</v>
      </c>
    </row>
    <row r="187" spans="1:7" x14ac:dyDescent="0.3">
      <c r="A187" s="438" t="s">
        <v>251</v>
      </c>
      <c r="B187" s="439"/>
      <c r="C187" s="440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3" t="s">
        <v>177</v>
      </c>
      <c r="B189" s="444"/>
      <c r="C189" s="444"/>
      <c r="D189" s="444"/>
      <c r="E189" s="444"/>
      <c r="F189" s="44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8" t="s">
        <v>34</v>
      </c>
      <c r="B194" s="439"/>
      <c r="C194" s="440"/>
      <c r="D194" s="335">
        <f>SUM(B190:C193)</f>
        <v>0</v>
      </c>
    </row>
    <row r="195" spans="1:6" x14ac:dyDescent="0.3">
      <c r="A195" s="438" t="s">
        <v>251</v>
      </c>
      <c r="B195" s="439"/>
      <c r="C195" s="440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5"/>
      <c r="E1" s="415"/>
      <c r="F1" s="415"/>
      <c r="G1" s="41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6" t="s">
        <v>151</v>
      </c>
      <c r="B7" s="416"/>
      <c r="C7" s="416"/>
      <c r="D7" s="416"/>
      <c r="E7" s="416"/>
      <c r="F7" s="416"/>
      <c r="G7" s="82"/>
    </row>
    <row r="8" spans="1:7" ht="22.5" x14ac:dyDescent="0.45">
      <c r="A8" s="417" t="str">
        <f>'Page de garde'!D18</f>
        <v>SAHLOUL</v>
      </c>
      <c r="B8" s="417"/>
      <c r="C8" s="417"/>
      <c r="D8" s="417"/>
      <c r="E8" s="417"/>
      <c r="F8" s="417"/>
      <c r="G8" s="82"/>
    </row>
    <row r="9" spans="1:7" ht="22.5" x14ac:dyDescent="0.45">
      <c r="A9" s="278" t="s">
        <v>39</v>
      </c>
      <c r="B9" s="418"/>
      <c r="C9" s="418"/>
      <c r="D9" s="418"/>
      <c r="E9" s="418"/>
      <c r="F9" s="418"/>
      <c r="G9" s="82"/>
    </row>
    <row r="10" spans="1:7" ht="22.5" x14ac:dyDescent="0.45">
      <c r="A10" s="279" t="s">
        <v>41</v>
      </c>
      <c r="B10" s="419"/>
      <c r="C10" s="419"/>
      <c r="D10" s="419"/>
      <c r="E10" s="419"/>
      <c r="F10" s="419"/>
      <c r="G10" s="82"/>
    </row>
    <row r="11" spans="1:7" ht="22.5" x14ac:dyDescent="0.45">
      <c r="A11" s="278" t="s">
        <v>40</v>
      </c>
      <c r="B11" s="414"/>
      <c r="C11" s="414"/>
      <c r="D11" s="414"/>
      <c r="E11" s="414"/>
      <c r="F11" s="414"/>
      <c r="G11" s="82"/>
    </row>
    <row r="12" spans="1:7" ht="22.5" x14ac:dyDescent="0.45">
      <c r="A12" s="278" t="s">
        <v>200</v>
      </c>
      <c r="B12" s="420" t="e">
        <f>D730</f>
        <v>#DIV/0!</v>
      </c>
      <c r="C12" s="420"/>
      <c r="D12" s="420"/>
      <c r="E12" s="420"/>
      <c r="F12" s="420"/>
      <c r="G12" s="82"/>
    </row>
    <row r="13" spans="1:7" ht="22.5" x14ac:dyDescent="0.45">
      <c r="A13" s="81"/>
      <c r="B13" s="79"/>
      <c r="C13" s="79"/>
      <c r="D13" s="415"/>
      <c r="E13" s="415"/>
      <c r="F13" s="415"/>
      <c r="G13" s="41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7"/>
      <c r="B49" s="347"/>
      <c r="C49" s="347"/>
      <c r="D49" s="347"/>
      <c r="E49" s="347"/>
      <c r="F49" s="347"/>
      <c r="G49" s="34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5"/>
      <c r="B64" s="346"/>
      <c r="C64" s="346"/>
      <c r="D64" s="346"/>
      <c r="E64" s="346"/>
      <c r="F64" s="346"/>
      <c r="G64" s="346"/>
    </row>
    <row r="65" spans="1:7" ht="43.5" customHeight="1" x14ac:dyDescent="0.4">
      <c r="A65" s="425" t="s">
        <v>350</v>
      </c>
      <c r="B65" s="425"/>
      <c r="C65" s="425"/>
      <c r="D65" s="425"/>
      <c r="E65" s="425"/>
      <c r="F65" s="42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4"/>
      <c r="B83" s="354"/>
      <c r="C83" s="354"/>
      <c r="D83" s="354"/>
      <c r="E83" s="354"/>
      <c r="F83" s="354"/>
      <c r="G83" s="354"/>
    </row>
    <row r="84" spans="1:7" ht="45" customHeight="1" x14ac:dyDescent="0.45">
      <c r="A84" s="426" t="s">
        <v>351</v>
      </c>
      <c r="B84" s="426"/>
      <c r="C84" s="426"/>
      <c r="D84" s="426"/>
      <c r="E84" s="426"/>
      <c r="F84" s="42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0"/>
      <c r="B103" s="348"/>
      <c r="C103" s="348"/>
      <c r="D103" s="348"/>
      <c r="E103" s="348"/>
      <c r="F103" s="355"/>
      <c r="G103" s="83"/>
    </row>
    <row r="104" spans="1:7" ht="46.5" customHeight="1" x14ac:dyDescent="0.4">
      <c r="A104" s="425" t="s">
        <v>352</v>
      </c>
      <c r="B104" s="425"/>
      <c r="C104" s="425"/>
      <c r="D104" s="425"/>
      <c r="E104" s="425"/>
      <c r="F104" s="42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0"/>
      <c r="B111" s="348"/>
      <c r="C111" s="348"/>
      <c r="D111" s="348"/>
      <c r="E111" s="348"/>
      <c r="F111" s="355"/>
      <c r="G111" s="83"/>
    </row>
    <row r="112" spans="1:7" ht="39.75" customHeight="1" x14ac:dyDescent="0.4">
      <c r="A112" s="425" t="s">
        <v>390</v>
      </c>
      <c r="B112" s="425"/>
      <c r="C112" s="425"/>
      <c r="D112" s="425"/>
      <c r="E112" s="425"/>
      <c r="F112" s="42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8"/>
      <c r="B120" s="348"/>
      <c r="C120" s="348"/>
      <c r="D120" s="348"/>
      <c r="E120" s="348"/>
      <c r="F120" s="348"/>
      <c r="G120" s="83"/>
    </row>
    <row r="121" spans="1:7" ht="22.5" x14ac:dyDescent="0.4">
      <c r="A121" s="425" t="s">
        <v>310</v>
      </c>
      <c r="B121" s="425"/>
      <c r="C121" s="425"/>
      <c r="D121" s="425"/>
      <c r="E121" s="425"/>
      <c r="F121" s="42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49"/>
      <c r="B132" s="349"/>
      <c r="C132" s="349"/>
      <c r="D132" s="349"/>
      <c r="E132" s="349"/>
      <c r="F132" s="349"/>
      <c r="G132" s="83"/>
    </row>
    <row r="133" spans="1:16384" ht="22.5" customHeight="1" x14ac:dyDescent="0.4">
      <c r="A133" s="427" t="s">
        <v>424</v>
      </c>
      <c r="B133" s="427"/>
      <c r="C133" s="427"/>
      <c r="D133" s="427"/>
      <c r="E133" s="427"/>
      <c r="F133" s="427"/>
      <c r="G133" s="83"/>
    </row>
    <row r="134" spans="1:16384" ht="22.5" customHeight="1" x14ac:dyDescent="0.4">
      <c r="A134" s="428"/>
      <c r="B134" s="428"/>
      <c r="C134" s="428"/>
      <c r="D134" s="428"/>
      <c r="E134" s="428"/>
      <c r="F134" s="428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9" t="s">
        <v>461</v>
      </c>
      <c r="B139" s="429"/>
      <c r="C139" s="429"/>
      <c r="D139" s="429"/>
      <c r="E139" s="429"/>
      <c r="F139" s="42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7" t="s">
        <v>349</v>
      </c>
      <c r="B147" s="387"/>
      <c r="C147" s="387"/>
      <c r="D147" s="387"/>
      <c r="E147" s="387"/>
      <c r="F147" s="38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0"/>
      <c r="B165" s="348"/>
      <c r="C165" s="348"/>
      <c r="D165" s="348"/>
      <c r="E165" s="348"/>
      <c r="F165" s="348"/>
      <c r="G165" s="83"/>
    </row>
    <row r="166" spans="1:7" ht="32.25" customHeight="1" x14ac:dyDescent="0.4">
      <c r="A166" s="429" t="s">
        <v>462</v>
      </c>
      <c r="B166" s="429"/>
      <c r="C166" s="429"/>
      <c r="D166" s="429"/>
      <c r="E166" s="429"/>
      <c r="F166" s="42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1"/>
      <c r="B176" s="352"/>
      <c r="C176" s="352"/>
      <c r="D176" s="352"/>
      <c r="E176" s="352"/>
      <c r="F176" s="352"/>
      <c r="G176" s="83"/>
    </row>
    <row r="177" spans="1:7" ht="32.25" customHeight="1" x14ac:dyDescent="0.4">
      <c r="A177" s="429" t="s">
        <v>310</v>
      </c>
      <c r="B177" s="429"/>
      <c r="C177" s="429"/>
      <c r="D177" s="429"/>
      <c r="E177" s="429"/>
      <c r="F177" s="42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88"/>
      <c r="C186" s="38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3"/>
      <c r="B188" s="353"/>
      <c r="C188" s="353"/>
      <c r="D188" s="353"/>
      <c r="E188" s="353"/>
      <c r="F188" s="35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4" t="s">
        <v>34</v>
      </c>
      <c r="B203" s="385"/>
      <c r="C203" s="38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7"/>
      <c r="B205" s="347"/>
      <c r="C205" s="347"/>
      <c r="D205" s="347"/>
      <c r="E205" s="347"/>
      <c r="F205" s="34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4" t="s">
        <v>34</v>
      </c>
      <c r="B227" s="385"/>
      <c r="C227" s="38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7"/>
      <c r="B229" s="347"/>
      <c r="C229" s="347"/>
      <c r="D229" s="347"/>
      <c r="E229" s="347"/>
      <c r="F229" s="34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1" t="s">
        <v>310</v>
      </c>
      <c r="B236" s="422"/>
      <c r="C236" s="422"/>
      <c r="D236" s="42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4" t="s">
        <v>34</v>
      </c>
      <c r="B245" s="385"/>
      <c r="C245" s="38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7"/>
      <c r="B250" s="347"/>
      <c r="C250" s="347"/>
      <c r="D250" s="347"/>
      <c r="E250" s="347"/>
      <c r="F250" s="34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4" t="s">
        <v>34</v>
      </c>
      <c r="B265" s="385"/>
      <c r="C265" s="38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7"/>
      <c r="B290" s="377"/>
      <c r="C290" s="377"/>
      <c r="D290" s="377"/>
      <c r="E290" s="377"/>
      <c r="F290" s="377"/>
      <c r="G290" s="83"/>
    </row>
    <row r="291" spans="1:7" ht="31.5" customHeight="1" x14ac:dyDescent="0.4">
      <c r="A291" s="424" t="s">
        <v>310</v>
      </c>
      <c r="B291" s="424"/>
      <c r="C291" s="424"/>
      <c r="D291" s="424"/>
      <c r="E291" s="424"/>
      <c r="F291" s="42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69"/>
      <c r="B357" s="369"/>
      <c r="C357" s="369"/>
      <c r="D357" s="369"/>
      <c r="E357" s="369"/>
      <c r="F357" s="369"/>
      <c r="G357" s="369"/>
    </row>
    <row r="358" spans="1:7" ht="32.25" customHeight="1" x14ac:dyDescent="0.4">
      <c r="A358" s="433" t="s">
        <v>310</v>
      </c>
      <c r="B358" s="433"/>
      <c r="C358" s="433"/>
      <c r="D358" s="433"/>
      <c r="E358" s="433"/>
      <c r="F358" s="43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4"/>
      <c r="C415" s="354"/>
      <c r="D415" s="354"/>
      <c r="E415" s="354"/>
      <c r="F415" s="354"/>
      <c r="G415" s="354"/>
    </row>
    <row r="416" spans="1:7" ht="24.75" x14ac:dyDescent="0.4">
      <c r="A416" s="432" t="s">
        <v>319</v>
      </c>
      <c r="B416" s="432"/>
      <c r="C416" s="432"/>
      <c r="D416" s="432"/>
      <c r="E416" s="432"/>
      <c r="F416" s="43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2" t="s">
        <v>310</v>
      </c>
      <c r="B464" s="432"/>
      <c r="C464" s="432"/>
      <c r="D464" s="432"/>
      <c r="E464" s="432"/>
      <c r="F464" s="43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6" t="s">
        <v>463</v>
      </c>
      <c r="B491" s="397"/>
      <c r="C491" s="397"/>
      <c r="D491" s="397"/>
      <c r="E491" s="397"/>
      <c r="F491" s="39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79"/>
      <c r="B517" s="379"/>
      <c r="C517" s="379"/>
      <c r="D517" s="379"/>
      <c r="E517" s="379"/>
      <c r="F517" s="379"/>
      <c r="G517" s="379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83" t="s">
        <v>29</v>
      </c>
      <c r="C532" s="412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4"/>
      <c r="D535" s="434"/>
      <c r="E535" s="434"/>
      <c r="F535" s="43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4" t="s">
        <v>34</v>
      </c>
      <c r="B542" s="385"/>
      <c r="C542" s="38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4" t="s">
        <v>33</v>
      </c>
      <c r="B543" s="385"/>
      <c r="C543" s="38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7"/>
      <c r="B544" s="347"/>
      <c r="C544" s="347"/>
      <c r="D544" s="347"/>
      <c r="E544" s="347"/>
      <c r="F544" s="34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69"/>
      <c r="C556" s="369"/>
      <c r="D556" s="369"/>
      <c r="E556" s="369"/>
      <c r="F556" s="369"/>
      <c r="G556" s="369"/>
    </row>
    <row r="557" spans="1:7" ht="35.25" customHeight="1" x14ac:dyDescent="0.4">
      <c r="A557" s="246" t="s">
        <v>310</v>
      </c>
      <c r="B557" s="222"/>
      <c r="C557" s="367"/>
      <c r="D557" s="367"/>
      <c r="E557" s="367"/>
      <c r="F557" s="36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2" t="s">
        <v>34</v>
      </c>
      <c r="B566" s="362"/>
      <c r="C566" s="363"/>
      <c r="D566" s="296">
        <f>SUM(B558:C565,B546:C555)</f>
        <v>0</v>
      </c>
      <c r="E566" s="79"/>
      <c r="F566" s="83"/>
      <c r="G566" s="83"/>
    </row>
    <row r="567" spans="1:7" ht="21" x14ac:dyDescent="0.4">
      <c r="A567" s="362" t="s">
        <v>33</v>
      </c>
      <c r="B567" s="362"/>
      <c r="C567" s="36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7"/>
      <c r="B572" s="347"/>
      <c r="C572" s="347"/>
      <c r="D572" s="347"/>
      <c r="E572" s="347"/>
      <c r="F572" s="347"/>
      <c r="G572" s="83"/>
    </row>
    <row r="573" spans="1:7" ht="22.5" x14ac:dyDescent="0.45">
      <c r="A573" s="370" t="s">
        <v>19</v>
      </c>
      <c r="B573" s="370"/>
      <c r="C573" s="370"/>
      <c r="D573" s="370"/>
      <c r="E573" s="370"/>
      <c r="F573" s="37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2" t="s">
        <v>34</v>
      </c>
      <c r="B588" s="362"/>
      <c r="C588" s="363"/>
      <c r="D588" s="296">
        <f>SUM(B579:C587)</f>
        <v>0</v>
      </c>
      <c r="E588" s="79"/>
      <c r="F588" s="83"/>
      <c r="G588" s="83"/>
    </row>
    <row r="589" spans="1:7" ht="21" x14ac:dyDescent="0.4">
      <c r="A589" s="362" t="s">
        <v>33</v>
      </c>
      <c r="B589" s="362"/>
      <c r="C589" s="36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0" t="s">
        <v>383</v>
      </c>
      <c r="B598" s="431"/>
      <c r="C598" s="431"/>
      <c r="D598" s="431"/>
      <c r="E598" s="431"/>
      <c r="F598" s="431"/>
      <c r="G598" s="43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2" t="s">
        <v>34</v>
      </c>
      <c r="B606" s="362"/>
      <c r="C606" s="363"/>
      <c r="D606" s="296">
        <f>SUM(B592:C605)</f>
        <v>0</v>
      </c>
      <c r="E606" s="79"/>
      <c r="F606" s="83"/>
      <c r="G606" s="83"/>
    </row>
    <row r="607" spans="1:7" ht="21" x14ac:dyDescent="0.4">
      <c r="A607" s="362" t="s">
        <v>33</v>
      </c>
      <c r="B607" s="362"/>
      <c r="C607" s="362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4" t="s">
        <v>170</v>
      </c>
      <c r="B610" s="365"/>
      <c r="C610" s="366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0" t="s">
        <v>8</v>
      </c>
      <c r="B612" s="370"/>
      <c r="C612" s="370"/>
      <c r="D612" s="370"/>
      <c r="E612" s="370"/>
      <c r="F612" s="37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2" t="s">
        <v>34</v>
      </c>
      <c r="B627" s="362"/>
      <c r="C627" s="362"/>
      <c r="D627" s="296">
        <f>SUM(B618:C626)</f>
        <v>0</v>
      </c>
      <c r="E627" s="376"/>
      <c r="F627" s="377"/>
      <c r="G627" s="83"/>
    </row>
    <row r="628" spans="1:7" ht="21" x14ac:dyDescent="0.4">
      <c r="A628" s="362" t="s">
        <v>33</v>
      </c>
      <c r="B628" s="362"/>
      <c r="C628" s="362"/>
      <c r="D628" s="295" t="e">
        <f>D627/(COUNT(B618:C626)*2)</f>
        <v>#DIV/0!</v>
      </c>
      <c r="E628" s="378"/>
      <c r="F628" s="379"/>
      <c r="G628" s="83"/>
    </row>
    <row r="629" spans="1:7" ht="21" x14ac:dyDescent="0.4">
      <c r="A629" s="104"/>
      <c r="B629" s="83"/>
      <c r="C629" s="375"/>
      <c r="D629" s="375"/>
      <c r="E629" s="375"/>
      <c r="F629" s="37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4" t="s">
        <v>34</v>
      </c>
      <c r="B639" s="385"/>
      <c r="C639" s="38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4" t="s">
        <v>34</v>
      </c>
      <c r="B650" s="385"/>
      <c r="C650" s="38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2"/>
      <c r="B652" s="372"/>
      <c r="C652" s="372"/>
      <c r="D652" s="372"/>
      <c r="E652" s="372"/>
      <c r="F652" s="372"/>
      <c r="G652" s="372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0" t="s">
        <v>355</v>
      </c>
      <c r="B676" s="370"/>
      <c r="C676" s="370"/>
      <c r="D676" s="370"/>
      <c r="E676" s="370"/>
      <c r="F676" s="37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1" t="s">
        <v>459</v>
      </c>
      <c r="B704" s="371"/>
      <c r="C704" s="371"/>
      <c r="D704" s="371"/>
      <c r="E704" s="371"/>
      <c r="F704" s="37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2" t="s">
        <v>28</v>
      </c>
      <c r="B706" s="383" t="s">
        <v>29</v>
      </c>
      <c r="C706" s="383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59" t="s">
        <v>305</v>
      </c>
      <c r="B709" s="360"/>
      <c r="C709" s="360"/>
      <c r="D709" s="360"/>
      <c r="E709" s="360"/>
      <c r="F709" s="36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3"/>
      <c r="C715" s="37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3"/>
      <c r="C716" s="37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59" t="s">
        <v>306</v>
      </c>
      <c r="B718" s="360"/>
      <c r="C718" s="360"/>
      <c r="D718" s="360"/>
      <c r="E718" s="360"/>
      <c r="F718" s="36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8"/>
      <c r="E1" s="458"/>
      <c r="F1" s="458"/>
      <c r="G1" s="45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9" t="s">
        <v>46</v>
      </c>
      <c r="B6" s="459"/>
      <c r="C6" s="459"/>
      <c r="D6" s="459"/>
      <c r="E6" s="459"/>
      <c r="F6" s="459"/>
      <c r="G6" s="66"/>
    </row>
    <row r="7" spans="1:7" s="2" customFormat="1" ht="21.75" customHeight="1" x14ac:dyDescent="0.45">
      <c r="A7" s="460" t="str">
        <f>'Page de garde'!D18</f>
        <v>SAHLOUL</v>
      </c>
      <c r="B7" s="460"/>
      <c r="C7" s="460"/>
      <c r="D7" s="460"/>
      <c r="E7" s="460"/>
      <c r="F7" s="460"/>
      <c r="G7" s="66"/>
    </row>
    <row r="8" spans="1:7" s="2" customFormat="1" ht="24" x14ac:dyDescent="0.45">
      <c r="A8" s="329" t="s">
        <v>39</v>
      </c>
      <c r="B8" s="461" t="str">
        <f>'A1 Exploitation'!B9:F9</f>
        <v>M Souheil DRAOUI</v>
      </c>
      <c r="C8" s="461"/>
      <c r="D8" s="461"/>
      <c r="E8" s="461"/>
      <c r="F8" s="461"/>
      <c r="G8" s="66"/>
    </row>
    <row r="9" spans="1:7" s="2" customFormat="1" ht="24" x14ac:dyDescent="0.45">
      <c r="A9" s="330" t="s">
        <v>41</v>
      </c>
      <c r="B9" s="462" t="str">
        <f>'A1 Exploitation'!B10:F10</f>
        <v>Directeur magasin</v>
      </c>
      <c r="C9" s="462"/>
      <c r="D9" s="462"/>
      <c r="E9" s="462"/>
      <c r="F9" s="462"/>
      <c r="G9" s="66"/>
    </row>
    <row r="10" spans="1:7" s="2" customFormat="1" ht="24" x14ac:dyDescent="0.45">
      <c r="A10" s="329" t="s">
        <v>40</v>
      </c>
      <c r="B10" s="457">
        <f>'A1 Exploitation'!B11:F11</f>
        <v>43881</v>
      </c>
      <c r="C10" s="457"/>
      <c r="D10" s="457"/>
      <c r="E10" s="457"/>
      <c r="F10" s="457"/>
      <c r="G10" s="66"/>
    </row>
    <row r="11" spans="1:7" s="2" customFormat="1" ht="24" x14ac:dyDescent="0.45">
      <c r="A11" s="329" t="s">
        <v>250</v>
      </c>
      <c r="B11" s="454" t="e">
        <f>D199</f>
        <v>#DIV/0!</v>
      </c>
      <c r="C11" s="454"/>
      <c r="D11" s="454"/>
      <c r="E11" s="454"/>
      <c r="F11" s="454"/>
      <c r="G11" s="66"/>
    </row>
    <row r="12" spans="1:7" s="2" customFormat="1" ht="22.5" x14ac:dyDescent="0.45">
      <c r="A12" s="1"/>
      <c r="D12" s="415"/>
      <c r="E12" s="415"/>
      <c r="F12" s="415"/>
      <c r="G12" s="415"/>
    </row>
    <row r="13" spans="1:7" s="2" customFormat="1" ht="11.25" customHeight="1" x14ac:dyDescent="0.3">
      <c r="A13" s="455" t="s">
        <v>28</v>
      </c>
      <c r="B13" s="456" t="s">
        <v>29</v>
      </c>
      <c r="C13" s="456"/>
      <c r="D13" s="456" t="s">
        <v>42</v>
      </c>
      <c r="E13" s="456" t="s">
        <v>160</v>
      </c>
      <c r="F13" s="456" t="s">
        <v>161</v>
      </c>
    </row>
    <row r="14" spans="1:7" s="2" customFormat="1" ht="12.75" customHeight="1" x14ac:dyDescent="0.3">
      <c r="A14" s="455"/>
      <c r="B14" s="336" t="s">
        <v>32</v>
      </c>
      <c r="C14" s="336" t="s">
        <v>31</v>
      </c>
      <c r="D14" s="456"/>
      <c r="E14" s="456"/>
      <c r="F14" s="456"/>
      <c r="G14" s="65"/>
    </row>
    <row r="15" spans="1:7" x14ac:dyDescent="0.3">
      <c r="A15" s="445"/>
      <c r="B15" s="446"/>
      <c r="C15" s="446"/>
      <c r="D15" s="446"/>
      <c r="E15" s="446"/>
      <c r="F15" s="446"/>
    </row>
    <row r="16" spans="1:7" ht="19.5" x14ac:dyDescent="0.4">
      <c r="A16" s="449" t="s">
        <v>0</v>
      </c>
      <c r="B16" s="450"/>
      <c r="C16" s="450"/>
      <c r="D16" s="450"/>
      <c r="E16" s="450"/>
      <c r="F16" s="450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1" t="s">
        <v>34</v>
      </c>
      <c r="B22" s="447"/>
      <c r="C22" s="448"/>
      <c r="D22" s="334">
        <f>SUM(B17:C21)</f>
        <v>0</v>
      </c>
    </row>
    <row r="23" spans="1:7" x14ac:dyDescent="0.3">
      <c r="A23" s="438" t="s">
        <v>251</v>
      </c>
      <c r="B23" s="439"/>
      <c r="C23" s="440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3" t="s">
        <v>4</v>
      </c>
      <c r="B25" s="444"/>
      <c r="C25" s="444"/>
      <c r="D25" s="444"/>
      <c r="E25" s="444"/>
      <c r="F25" s="44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8" t="s">
        <v>34</v>
      </c>
      <c r="B33" s="439"/>
      <c r="C33" s="440"/>
      <c r="D33" s="331">
        <f>SUM(B26:C32)</f>
        <v>0</v>
      </c>
    </row>
    <row r="34" spans="1:6" x14ac:dyDescent="0.3">
      <c r="A34" s="438" t="s">
        <v>251</v>
      </c>
      <c r="B34" s="439"/>
      <c r="C34" s="440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3" t="s">
        <v>180</v>
      </c>
      <c r="B36" s="444"/>
      <c r="C36" s="444"/>
      <c r="D36" s="444"/>
      <c r="E36" s="444"/>
      <c r="F36" s="44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8" t="s">
        <v>34</v>
      </c>
      <c r="B42" s="439"/>
      <c r="C42" s="440"/>
      <c r="D42" s="331">
        <f>SUM(B37:C41)</f>
        <v>0</v>
      </c>
    </row>
    <row r="43" spans="1:6" x14ac:dyDescent="0.3">
      <c r="A43" s="438" t="s">
        <v>251</v>
      </c>
      <c r="B43" s="439"/>
      <c r="C43" s="44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2" t="s">
        <v>19</v>
      </c>
      <c r="B45" s="453"/>
      <c r="C45" s="453"/>
      <c r="D45" s="453"/>
      <c r="E45" s="453"/>
      <c r="F45" s="45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8" t="s">
        <v>34</v>
      </c>
      <c r="B52" s="439"/>
      <c r="C52" s="440"/>
      <c r="D52" s="331">
        <f>SUM(B46:C51)</f>
        <v>0</v>
      </c>
    </row>
    <row r="53" spans="1:6" x14ac:dyDescent="0.3">
      <c r="A53" s="438" t="s">
        <v>251</v>
      </c>
      <c r="B53" s="439"/>
      <c r="C53" s="440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3" t="s">
        <v>8</v>
      </c>
      <c r="B55" s="444"/>
      <c r="C55" s="444"/>
      <c r="D55" s="444"/>
      <c r="E55" s="444"/>
      <c r="F55" s="44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8" t="s">
        <v>34</v>
      </c>
      <c r="B63" s="439"/>
      <c r="C63" s="440"/>
      <c r="D63" s="331">
        <f>SUM(B56:C62)</f>
        <v>0</v>
      </c>
    </row>
    <row r="64" spans="1:6" x14ac:dyDescent="0.3">
      <c r="A64" s="438" t="s">
        <v>251</v>
      </c>
      <c r="B64" s="439"/>
      <c r="C64" s="440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3" t="s">
        <v>111</v>
      </c>
      <c r="B66" s="444"/>
      <c r="C66" s="444"/>
      <c r="D66" s="444"/>
      <c r="E66" s="444"/>
      <c r="F66" s="44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8" t="s">
        <v>34</v>
      </c>
      <c r="B84" s="439"/>
      <c r="C84" s="440"/>
      <c r="D84" s="331">
        <f>SUM(B67:C83)</f>
        <v>0</v>
      </c>
    </row>
    <row r="85" spans="1:6" x14ac:dyDescent="0.3">
      <c r="A85" s="438" t="s">
        <v>251</v>
      </c>
      <c r="B85" s="439"/>
      <c r="C85" s="44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3" t="s">
        <v>172</v>
      </c>
      <c r="B87" s="444"/>
      <c r="C87" s="444"/>
      <c r="D87" s="444"/>
      <c r="E87" s="444"/>
      <c r="F87" s="44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8" t="s">
        <v>34</v>
      </c>
      <c r="B102" s="439"/>
      <c r="C102" s="440"/>
      <c r="D102" s="331">
        <f>SUM(B88:C101)</f>
        <v>0</v>
      </c>
    </row>
    <row r="103" spans="1:6" x14ac:dyDescent="0.3">
      <c r="A103" s="438" t="s">
        <v>251</v>
      </c>
      <c r="B103" s="439"/>
      <c r="C103" s="44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3" t="s">
        <v>173</v>
      </c>
      <c r="B106" s="444"/>
      <c r="C106" s="444"/>
      <c r="D106" s="444"/>
      <c r="E106" s="444"/>
      <c r="F106" s="44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8" t="s">
        <v>34</v>
      </c>
      <c r="B118" s="439"/>
      <c r="C118" s="440"/>
      <c r="D118" s="331">
        <f>SUM(B107:C117)</f>
        <v>0</v>
      </c>
    </row>
    <row r="119" spans="1:6" x14ac:dyDescent="0.3">
      <c r="A119" s="438" t="s">
        <v>251</v>
      </c>
      <c r="B119" s="439"/>
      <c r="C119" s="44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3" t="s">
        <v>156</v>
      </c>
      <c r="B121" s="444"/>
      <c r="C121" s="444"/>
      <c r="D121" s="444"/>
      <c r="E121" s="444"/>
      <c r="F121" s="44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8" t="s">
        <v>34</v>
      </c>
      <c r="B133" s="439"/>
      <c r="C133" s="440"/>
      <c r="D133" s="331">
        <f>SUM(B122:C132)</f>
        <v>0</v>
      </c>
    </row>
    <row r="134" spans="1:6" x14ac:dyDescent="0.3">
      <c r="A134" s="438" t="s">
        <v>251</v>
      </c>
      <c r="B134" s="439"/>
      <c r="C134" s="44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3" t="s">
        <v>61</v>
      </c>
      <c r="B136" s="444"/>
      <c r="C136" s="444"/>
      <c r="D136" s="444"/>
      <c r="E136" s="444"/>
      <c r="F136" s="44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8" t="s">
        <v>34</v>
      </c>
      <c r="B149" s="439"/>
      <c r="C149" s="440"/>
      <c r="D149" s="331">
        <f>SUM(B137:C148)</f>
        <v>0</v>
      </c>
    </row>
    <row r="150" spans="1:6" x14ac:dyDescent="0.3">
      <c r="A150" s="438" t="s">
        <v>251</v>
      </c>
      <c r="B150" s="439"/>
      <c r="C150" s="44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3" t="s">
        <v>178</v>
      </c>
      <c r="B152" s="444"/>
      <c r="C152" s="444"/>
      <c r="D152" s="444"/>
      <c r="E152" s="444"/>
      <c r="F152" s="44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8" t="s">
        <v>34</v>
      </c>
      <c r="B161" s="447"/>
      <c r="C161" s="448"/>
      <c r="D161" s="334">
        <f>SUM(B153:C160)</f>
        <v>0</v>
      </c>
    </row>
    <row r="162" spans="1:6" x14ac:dyDescent="0.3">
      <c r="A162" s="438" t="s">
        <v>251</v>
      </c>
      <c r="B162" s="439"/>
      <c r="C162" s="440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3" t="s">
        <v>64</v>
      </c>
      <c r="B164" s="444"/>
      <c r="C164" s="444"/>
      <c r="D164" s="444"/>
      <c r="E164" s="444"/>
      <c r="F164" s="44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8" t="s">
        <v>34</v>
      </c>
      <c r="B169" s="439"/>
      <c r="C169" s="440"/>
      <c r="D169" s="331">
        <f>SUM(B165:C168)</f>
        <v>0</v>
      </c>
    </row>
    <row r="170" spans="1:6" x14ac:dyDescent="0.3">
      <c r="A170" s="438" t="s">
        <v>251</v>
      </c>
      <c r="B170" s="439"/>
      <c r="C170" s="44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1" t="s">
        <v>15</v>
      </c>
      <c r="B172" s="442"/>
      <c r="C172" s="442"/>
      <c r="D172" s="442"/>
      <c r="E172" s="442"/>
      <c r="F172" s="44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8" t="s">
        <v>34</v>
      </c>
      <c r="B177" s="439"/>
      <c r="C177" s="440"/>
      <c r="D177" s="331">
        <f>SUM(B173:C176)</f>
        <v>0</v>
      </c>
    </row>
    <row r="178" spans="1:7" x14ac:dyDescent="0.3">
      <c r="A178" s="438" t="s">
        <v>251</v>
      </c>
      <c r="B178" s="439"/>
      <c r="C178" s="440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3" t="s">
        <v>65</v>
      </c>
      <c r="B180" s="444"/>
      <c r="C180" s="444"/>
      <c r="D180" s="444"/>
      <c r="E180" s="444"/>
      <c r="F180" s="44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8" t="s">
        <v>34</v>
      </c>
      <c r="B186" s="439"/>
      <c r="C186" s="440"/>
      <c r="D186" s="331">
        <f>SUM(B181:C185)</f>
        <v>0</v>
      </c>
    </row>
    <row r="187" spans="1:7" x14ac:dyDescent="0.3">
      <c r="A187" s="438" t="s">
        <v>251</v>
      </c>
      <c r="B187" s="439"/>
      <c r="C187" s="440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3" t="s">
        <v>177</v>
      </c>
      <c r="B189" s="444"/>
      <c r="C189" s="444"/>
      <c r="D189" s="444"/>
      <c r="E189" s="444"/>
      <c r="F189" s="44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8" t="s">
        <v>34</v>
      </c>
      <c r="B194" s="439"/>
      <c r="C194" s="440"/>
      <c r="D194" s="335">
        <f>SUM(B190:C193)</f>
        <v>0</v>
      </c>
    </row>
    <row r="195" spans="1:6" x14ac:dyDescent="0.3">
      <c r="A195" s="438" t="s">
        <v>251</v>
      </c>
      <c r="B195" s="439"/>
      <c r="C195" s="440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2020-02-22T12:22:34Z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