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Sahloul\2019\6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<sst xmlns="http://schemas.openxmlformats.org/spreadsheetml/2006/main" count="5880" uniqueCount="525">
  <si>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</si>
  <si>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</si>
  <si>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</si>
  <si>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</si>
  <si>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</si>
  <si>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</si>
  <si>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</si>
  <si>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</si>
  <si>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</si>
  <si>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</si>
  <si>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</si>
  <si>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</si>
  <si>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</si>
  <si>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</si>
  <si>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</si>
  <si>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</si>
  <si>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</si>
  <si>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</si>
  <si>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</si>
  <si>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</si>
  <si>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</si>
  <si>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</si>
  <si>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</si>
  <si>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</si>
  <si>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</si>
  <si>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</si>
  <si>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</si>
  <si>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</si>
  <si>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</si>
  <si>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</si>
  <si>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</si>
  <si>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</si>
  <si>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</si>
  <si>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</si>
  <si>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</si>
  <si>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</si>
  <si>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</si>
  <si>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</si>
  <si>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</si>
  <si>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</si>
  <si>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</si>
  <si>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</si>
  <si>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</si>
  <si>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</si>
  <si>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</si>
  <si>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</si>
  <si>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</si>
  <si>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</si>
  <si>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</si>
  <si>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</si>
  <si>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</si>
  <si>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</si>
  <si>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</si>
  <si>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</si>
  <si>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</si>
  <si>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</si>
  <si>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</si>
  <si>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</si>
  <si>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</si>
  <si>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</si>
  <si>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</si>
  <si>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</si>
  <si>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</si>
  <si>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</si>
  <si>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</si>
  <si>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</si>
  <si>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</si>
  <si>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</si>
  <si>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</si>
  <si>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</si>
  <si>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</si>
  <si>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</si>
  <si>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</si>
  <si>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</si>
  <si>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</si>
  <si>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</si>
  <si>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</si>
  <si>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</si>
  <si>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</si>
  <si>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</si>
  <si>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</si>
  <si>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</si>
  <si>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</si>
  <si>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</si>
  <si>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</si>
  <si>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</si>
  <si>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</si>
  <si>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</si>
  <si>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</si>
  <si>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</si>
  <si>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</si>
  <si>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</si>
  <si>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</si>
  <si>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</si>
  <si>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</si>
  <si>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</si>
  <si>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</si>
  <si>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</si>
  <si>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</si>
  <si>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</si>
  <si>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</si>
  <si>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</si>
  <si>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</si>
  <si>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</si>
  <si>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</si>
  <si>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</si>
  <si>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</si>
  <si>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</si>
  <si>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</si>
  <si>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</si>
  <si>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</si>
  <si>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</si>
  <si>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</si>
  <si>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</si>
  <si>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</si>
  <si>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</si>
  <si>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</si>
  <si>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</si>
  <si>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</si>
  <si>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</si>
  <si>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</si>
  <si>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</si>
  <si>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</si>
  <si>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</si>
  <si>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</si>
  <si>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</si>
  <si>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</si>
  <si>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</si>
  <si>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</si>
  <si>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</si>
  <si>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</si>
  <si>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</si>
  <si>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</si>
  <si>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</si>
  <si>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</si>
  <si>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</si>
  <si>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</si>
  <si>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</si>
  <si>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</si>
  <si>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</si>
  <si>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</si>
  <si>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</si>
  <si>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</si>
  <si>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</si>
  <si>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</si>
  <si>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</si>
  <si>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</si>
  <si>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</si>
  <si>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</si>
  <si>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</si>
  <si>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</si>
  <si>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</si>
  <si>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</si>
  <si>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</si>
  <si>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</si>
  <si>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</si>
  <si>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</si>
  <si>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</si>
  <si>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</si>
  <si>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</si>
  <si>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</si>
  <si>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</si>
  <si>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</si>
  <si>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</si>
  <si>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</si>
  <si>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</si>
  <si>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</si>
  <si>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</si>
  <si>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</si>
  <si>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</si>
  <si>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</si>
  <si>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</si>
  <si>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</si>
  <si>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</si>
  <si>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</si>
  <si>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</si>
  <si>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</si>
  <si>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</si>
  <si>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</si>
  <si>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</si>
  <si>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</si>
  <si>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</si>
  <si>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</si>
  <si>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</si>
  <si>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</si>
  <si>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</si>
  <si>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</si>
  <si>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</si>
  <si>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</si>
  <si>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</si>
  <si>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</si>
  <si>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</si>
  <si>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</si>
  <si>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</si>
  <si>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</si>
  <si>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</si>
  <si>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</si>
  <si>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</si>
  <si>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</si>
  <si>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</si>
  <si>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</si>
  <si>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</si>
  <si>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</si>
  <si>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</si>
  <si>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</si>
  <si>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</si>
  <si>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</si>
  <si>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</si>
  <si>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</si>
  <si>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</si>
  <si>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</si>
  <si>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</si>
  <si>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</si>
  <si>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</si>
  <si>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</si>
  <si>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</si>
  <si>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</si>
  <si>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</si>
  <si>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</si>
  <si>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</si>
  <si>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</si>
  <si>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</si>
  <si>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</si>
  <si>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</si>
  <si>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</si>
  <si>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</si>
  <si>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</si>
  <si>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</si>
  <si>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</si>
  <si>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</si>
  <si>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</si>
  <si>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</si>
  <si>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</si>
  <si>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</si>
  <si>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</si>
  <si>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</si>
  <si>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</si>
  <si>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</si>
  <si>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</si>
  <si>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</si>
  <si>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</si>
  <si>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</si>
  <si>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</si>
  <si>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</si>
  <si>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</si>
  <si>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</si>
  <si>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</si>
  <si>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</si>
  <si>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</si>
  <si>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</si>
  <si>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</si>
  <si>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</si>
  <si>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</si>
  <si>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</si>
  <si>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</si>
  <si>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</si>
  <si>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</si>
  <si>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</si>
  <si>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</si>
  <si>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</si>
  <si>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</si>
  <si>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</si>
  <si>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</si>
  <si>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</si>
  <si>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</si>
  <si>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</si>
  <si>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</si>
  <si>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</si>
  <si>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</si>
  <si>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</si>
  <si>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</si>
  <si>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</si>
  <si>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</si>
  <si>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</si>
  <si>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</si>
  <si>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</si>
  <si>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</si>
  <si>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</si>
  <si>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</si>
  <si>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</si>
  <si>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</si>
  <si>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</si>
  <si>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</si>
  <si>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</si>
  <si>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</si>
  <si>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</si>
  <si>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</si>
  <si>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</si>
  <si>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</si>
  <si>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</si>
  <si>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</si>
  <si>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</si>
  <si>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</si>
  <si>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</si>
  <si>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</si>
  <si>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</si>
  <si>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</si>
  <si>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</si>
  <si>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</si>
  <si>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</si>
  <si>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</si>
  <si>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</si>
  <si>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</si>
  <si>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</si>
  <si>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</si>
  <si>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</si>
  <si>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</si>
  <si>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</si>
  <si>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</si>
  <si>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</si>
  <si>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</si>
  <si>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</si>
  <si>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</si>
  <si>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</si>
  <si>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</si>
  <si>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</si>
  <si>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</si>
  <si>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</si>
  <si>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</si>
  <si>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</si>
  <si>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</si>
  <si>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</si>
  <si>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</si>
  <si>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</si>
  <si>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</si>
  <si>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</si>
  <si>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</si>
  <si>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</si>
  <si>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</si>
  <si>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</si>
  <si>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</si>
  <si>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</si>
  <si>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</si>
  <si>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</si>
  <si>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</si>
  <si>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</si>
  <si>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</si>
  <si>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</si>
  <si>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</si>
  <si>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</si>
  <si>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</si>
  <si>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</si>
  <si>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</si>
  <si>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</si>
  <si>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</si>
  <si>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</si>
  <si>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</si>
  <si>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</si>
  <si>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</si>
  <si>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</si>
  <si>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</si>
  <si>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</si>
  <si>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</si>
  <si>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</si>
  <si>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</si>
  <si>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</si>
  <si>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</si>
  <si>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</si>
  <si>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</si>
  <si>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</si>
  <si>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</si>
  <si>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</si>
  <si>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</si>
  <si>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</si>
  <si>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</si>
  <si>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</si>
  <si>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</si>
  <si>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</si>
  <si>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</si>
  <si>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</si>
  <si>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</si>
  <si>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</si>
  <si>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</si>
  <si>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</si>
  <si>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</si>
  <si>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</si>
  <si>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</si>
  <si>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</si>
  <si>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</si>
  <si>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</si>
  <si>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</si>
  <si>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</si>
  <si>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</si>
  <si>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</si>
  <si>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</si>
  <si>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</si>
  <si>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</si>
  <si>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</si>
  <si>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</si>
  <si>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</si>
  <si>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</si>
  <si>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</si>
  <si>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</si>
  <si>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</si>
  <si>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</si>
  <si>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</si>
  <si>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</si>
  <si>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</si>
  <si>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</si>
  <si>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</si>
  <si>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</si>
  <si>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</si>
  <si>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</si>
  <si>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</si>
  <si>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</si>
  <si>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</si>
  <si>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</si>
  <si>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</si>
  <si>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</si>
  <si>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</si>
  <si>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</si>
  <si>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</si>
  <si>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</si>
  <si>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</si>
  <si>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</si>
  <si>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</si>
  <si>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</si>
  <si>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</si>
  <si>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</si>
  <si>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</si>
  <si>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</si>
  <si>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</si>
  <si>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</si>
  <si>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</si>
  <si>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</si>
  <si>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</si>
  <si>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</si>
  <si>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</si>
  <si>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</si>
  <si>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</si>
  <si>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</si>
  <si>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</si>
  <si>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</si>
  <si>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</si>
  <si>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</si>
  <si>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</si>
  <si>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</si>
  <si>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</si>
  <si>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</si>
  <si>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</si>
  <si>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</si>
  <si>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</si>
  <si>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</si>
  <si>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</si>
  <si>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</si>
  <si>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</si>
  <si>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</si>
  <si>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</si>
  <si>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</si>
  <si>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</si>
  <si>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</si>
  <si>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</si>
  <si>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</si>
  <si>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</si>
  <si>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</si>
  <si>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</si>
  <si>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</si>
  <si>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</si>
  <si>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</si>
  <si>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</si>
  <si>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</si>
  <si>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</si>
  <si>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</si>
  <si>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</si>
  <si>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</si>
  <si>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</si>
  <si>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</si>
  <si>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</si>
  <si>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</si>
  <si>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</si>
  <si>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</si>
  <si>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</si>
  <si>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</si>
  <si>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</si>
  <si>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</si>
  <si>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SAHLOUL</t>
  </si>
  <si>
    <t xml:space="preserve">Le sol de la cage du monte-charge n'était pas propre le jour de l'audit. Accumulation de déchets. </t>
  </si>
  <si>
    <t>Renforcer le nettoyage.</t>
  </si>
  <si>
    <t>Présence de certaines caisses non propres au niveau de la CF.</t>
  </si>
  <si>
    <t>La fraicheur des pommes n'était pas satisfaisante.</t>
  </si>
  <si>
    <t>Renforcer le triage.</t>
  </si>
  <si>
    <t>Absence de thermomètre à sonde. Utilisation du thermomètre de la réception.</t>
  </si>
  <si>
    <t>Fournir un thermomètre pour chaque rayon.</t>
  </si>
  <si>
    <t>Les étagères de farines, sucre, pâtes et semoules n'étaient pas propres le jour de l'audit.</t>
  </si>
  <si>
    <t>Présence de 3 paquets de jus DIVA "Nectar de Mangue" dont la DLC était dépassée depuis le 08/04/19.</t>
  </si>
  <si>
    <t>Renforcer le contrôle des DLC des produits.</t>
  </si>
  <si>
    <t>Présence de 6 bouteilles du produit "Orangina Light" dont la DLC était le jour de l'audit 03/06/19. Nous rappelons que la date de retrait est de DLC-7 pour le rayon PGC.</t>
  </si>
  <si>
    <t>Avertir le fournisseur sur cet écart.</t>
  </si>
  <si>
    <t>Renforcer le contrôle des dates limites de retrait des produits exposés.</t>
  </si>
  <si>
    <t>La température de surface mesurée sur les produits surgelés varie entre -3,6°C jusqu'à -14°C.</t>
  </si>
  <si>
    <t>M Souheil DRAOUI</t>
  </si>
  <si>
    <t>Directeur magasin</t>
  </si>
  <si>
    <t>Veuillez réduire l'espace sous la porte de réception.</t>
  </si>
  <si>
    <t>Le sol était ébréché à ce niveau.</t>
  </si>
  <si>
    <t>Assurer la réparation.</t>
  </si>
  <si>
    <t>Eclairage non protégé au niveau de la réception.</t>
  </si>
  <si>
    <t>Veuillez installer une protection pour l'éclairage.</t>
  </si>
  <si>
    <t>La peinture du meuble 4ème gamme était écaillée.</t>
  </si>
  <si>
    <t>Veuillez repeindre ces étagères.</t>
  </si>
  <si>
    <t>Absence des sources d'aération.</t>
  </si>
  <si>
    <t>Installer un système d'aération.</t>
  </si>
  <si>
    <t>Les étagères d'exposition de l'huile étaient rouillées.</t>
  </si>
  <si>
    <t>Assurer un traitement antirouille.</t>
  </si>
  <si>
    <t>La peinture était écaillée au niveau des meubles froids d'exposition des yaourts.</t>
  </si>
  <si>
    <t>Veuillez repeindre ces éléments.</t>
  </si>
  <si>
    <t>Présence de givre dans le meuble froid d'exposition des produits surgelés.</t>
  </si>
  <si>
    <t>Procéder au dégivrage.</t>
  </si>
  <si>
    <t>La températures de la plupart des produits surgelés exposés dans le meuble froid d'exposition varie entre -3,6° et -14°C.</t>
  </si>
  <si>
    <t>Meuble surgelés:
T affichée: -14°C
T mesurée: varie entre -8°C</t>
  </si>
  <si>
    <t>Veuillez maintenir une température de -18°C.</t>
  </si>
  <si>
    <t>Veuillez garder les produits exposés à une température de -18°C.</t>
  </si>
  <si>
    <t>Le système d'aération n'était pas fonctionnel.</t>
  </si>
  <si>
    <t>Veuillez mettre en marche le système d'aération.</t>
  </si>
  <si>
    <t>Le distributeur savon liquide dans les vestiaires femmes n'était pas fonctionnel.</t>
  </si>
  <si>
    <t>Présence de trace de rouille sur certaines étagères du rayon PGC.</t>
  </si>
  <si>
    <t>Présence de givre au niveau du meuble des produits surgelés.</t>
  </si>
  <si>
    <t>Le meuble froid  d'exposition des produits surgelés n'était pas propre le jour de l'audit (accumulation de cadavre de mouches).</t>
  </si>
  <si>
    <t>Meuble surgelés:
Présence d'un paquet du produit "KIDS NUGGETS" dont la DLC était du 05/06/19. Nous rappelons que la date de retrait des produits surgelés est de DLC -7.</t>
  </si>
  <si>
    <t>Veuillez assurer une température d'exposition de -18°C pour ces produits.</t>
  </si>
  <si>
    <t>Présence de piqures de moisissure sur les fixateur de prix au niveau des meubles froid d'exposition des yaourts.</t>
  </si>
  <si>
    <t>Présence de certains sachets du produit "Café Espresso" dont l'étiquetage fournisseur était illisible.
Présence d'une bouteille d'huile de friture dont l'étiquetage fournisseur était absent.</t>
  </si>
  <si>
    <t>Absence de la feuille de contrôle à la réception pour le 05/05/19; réception de l'entrepôt.</t>
  </si>
  <si>
    <t>Veuillez assurer l'enregistrement de toutes les réceptions.</t>
  </si>
  <si>
    <t>La porte du réfrigérateur ne tien pas fermée.</t>
  </si>
  <si>
    <t>La porte de la réception manquait d'étanchéité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</si>
</sst>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0.94444444444444442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92693120"/>
        <c:axId val="1992698560"/>
      </c:barChart>
      <c:catAx>
        <c:axId val="199269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92698560"/>
        <c:crosses val="autoZero"/>
        <c:auto val="1"/>
        <c:lblAlgn val="ctr"/>
        <c:lblOffset val="100"/>
        <c:noMultiLvlLbl val="0"/>
      </c:catAx>
      <c:valAx>
        <c:axId val="1992698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9269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9412144"/>
        <c:axId val="2039415952"/>
      </c:barChart>
      <c:catAx>
        <c:axId val="203941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9415952"/>
        <c:crosses val="autoZero"/>
        <c:auto val="1"/>
        <c:lblAlgn val="ctr"/>
        <c:lblOffset val="100"/>
        <c:noMultiLvlLbl val="0"/>
      </c:catAx>
      <c:valAx>
        <c:axId val="2039415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941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0.54545454545454541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81232"/>
        <c:axId val="118678512"/>
      </c:barChart>
      <c:catAx>
        <c:axId val="11868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78512"/>
        <c:crosses val="autoZero"/>
        <c:auto val="1"/>
        <c:lblAlgn val="ctr"/>
        <c:lblOffset val="100"/>
        <c:noMultiLvlLbl val="0"/>
      </c:catAx>
      <c:valAx>
        <c:axId val="118678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8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0.65384615384615385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73072"/>
        <c:axId val="118680688"/>
      </c:barChart>
      <c:catAx>
        <c:axId val="11867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80688"/>
        <c:crosses val="autoZero"/>
        <c:auto val="1"/>
        <c:lblAlgn val="ctr"/>
        <c:lblOffset val="100"/>
        <c:noMultiLvlLbl val="0"/>
      </c:catAx>
      <c:valAx>
        <c:axId val="118680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73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72528"/>
        <c:axId val="118679600"/>
      </c:barChart>
      <c:catAx>
        <c:axId val="11867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79600"/>
        <c:crosses val="autoZero"/>
        <c:auto val="1"/>
        <c:lblAlgn val="ctr"/>
        <c:lblOffset val="100"/>
        <c:noMultiLvlLbl val="0"/>
      </c:catAx>
      <c:valAx>
        <c:axId val="118679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72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75792"/>
        <c:axId val="118680144"/>
      </c:barChart>
      <c:catAx>
        <c:axId val="11867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80144"/>
        <c:crosses val="autoZero"/>
        <c:auto val="1"/>
        <c:lblAlgn val="ctr"/>
        <c:lblOffset val="100"/>
        <c:noMultiLvlLbl val="0"/>
      </c:catAx>
      <c:valAx>
        <c:axId val="118680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75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0.67708333333333337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83952"/>
        <c:axId val="118677968"/>
      </c:barChart>
      <c:catAx>
        <c:axId val="11868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77968"/>
        <c:crosses val="autoZero"/>
        <c:auto val="1"/>
        <c:lblAlgn val="ctr"/>
        <c:lblOffset val="100"/>
        <c:noMultiLvlLbl val="0"/>
      </c:catAx>
      <c:valAx>
        <c:axId val="118677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8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0.7961538461538461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75248"/>
        <c:axId val="118685040"/>
      </c:barChart>
      <c:catAx>
        <c:axId val="11867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85040"/>
        <c:crosses val="autoZero"/>
        <c:auto val="1"/>
        <c:lblAlgn val="ctr"/>
        <c:lblOffset val="100"/>
        <c:noMultiLvlLbl val="0"/>
      </c:catAx>
      <c:valAx>
        <c:axId val="11868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75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0.73661858974358974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18685584"/>
        <c:axId val="118687760"/>
        <c:extLst xmlns:c16r2="http://schemas.microsoft.com/office/drawing/2015/06/chart"/>
      </c:barChart>
      <c:catAx>
        <c:axId val="1186855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87760"/>
        <c:crosses val="autoZero"/>
        <c:auto val="1"/>
        <c:lblAlgn val="ctr"/>
        <c:lblOffset val="100"/>
        <c:noMultiLvlLbl val="0"/>
      </c:catAx>
      <c:valAx>
        <c:axId val="1186877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85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0.54666666666666663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8677424"/>
        <c:axId val="113967024"/>
        <c:extLst xmlns:c16r2="http://schemas.microsoft.com/office/drawing/2015/06/chart"/>
      </c:barChart>
      <c:catAx>
        <c:axId val="11867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967024"/>
        <c:crosses val="autoZero"/>
        <c:auto val="1"/>
        <c:lblAlgn val="ctr"/>
        <c:lblOffset val="100"/>
        <c:noMultiLvlLbl val="0"/>
      </c:catAx>
      <c:valAx>
        <c:axId val="113967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7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92696384"/>
        <c:axId val="1992694208"/>
      </c:barChart>
      <c:catAx>
        <c:axId val="1992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92694208"/>
        <c:crosses val="autoZero"/>
        <c:auto val="1"/>
        <c:lblAlgn val="ctr"/>
        <c:lblOffset val="100"/>
        <c:noMultiLvlLbl val="0"/>
      </c:catAx>
      <c:valAx>
        <c:axId val="1992694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9269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92699648"/>
        <c:axId val="1992692576"/>
      </c:barChart>
      <c:catAx>
        <c:axId val="199269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92692576"/>
        <c:crosses val="autoZero"/>
        <c:auto val="1"/>
        <c:lblAlgn val="ctr"/>
        <c:lblOffset val="100"/>
        <c:noMultiLvlLbl val="0"/>
      </c:catAx>
      <c:valAx>
        <c:axId val="1992692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9269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9408336"/>
        <c:axId val="2039412688"/>
      </c:barChart>
      <c:catAx>
        <c:axId val="203940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9412688"/>
        <c:crosses val="autoZero"/>
        <c:auto val="1"/>
        <c:lblAlgn val="ctr"/>
        <c:lblOffset val="100"/>
        <c:noMultiLvlLbl val="0"/>
      </c:catAx>
      <c:valAx>
        <c:axId val="2039412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940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9419760"/>
        <c:axId val="2039417584"/>
      </c:barChart>
      <c:catAx>
        <c:axId val="203941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9417584"/>
        <c:crosses val="autoZero"/>
        <c:auto val="1"/>
        <c:lblAlgn val="ctr"/>
        <c:lblOffset val="100"/>
        <c:noMultiLvlLbl val="0"/>
      </c:catAx>
      <c:valAx>
        <c:axId val="2039417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941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9420304"/>
        <c:axId val="2039420848"/>
      </c:barChart>
      <c:catAx>
        <c:axId val="203942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9420848"/>
        <c:crosses val="autoZero"/>
        <c:auto val="1"/>
        <c:lblAlgn val="ctr"/>
        <c:lblOffset val="100"/>
        <c:noMultiLvlLbl val="0"/>
      </c:catAx>
      <c:valAx>
        <c:axId val="2039420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942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9407792"/>
        <c:axId val="2039415408"/>
      </c:barChart>
      <c:catAx>
        <c:axId val="203940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9415408"/>
        <c:crosses val="autoZero"/>
        <c:auto val="1"/>
        <c:lblAlgn val="ctr"/>
        <c:lblOffset val="100"/>
        <c:noMultiLvlLbl val="0"/>
      </c:catAx>
      <c:valAx>
        <c:axId val="2039415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9407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9411600"/>
        <c:axId val="2039410512"/>
      </c:barChart>
      <c:catAx>
        <c:axId val="203941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9410512"/>
        <c:crosses val="autoZero"/>
        <c:auto val="1"/>
        <c:lblAlgn val="ctr"/>
        <c:lblOffset val="100"/>
        <c:noMultiLvlLbl val="0"/>
      </c:catAx>
      <c:valAx>
        <c:axId val="2039410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941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9408880"/>
        <c:axId val="2039421936"/>
      </c:barChart>
      <c:catAx>
        <c:axId val="203940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9421936"/>
        <c:crosses val="autoZero"/>
        <c:auto val="1"/>
        <c:lblAlgn val="ctr"/>
        <c:lblOffset val="100"/>
        <c:noMultiLvlLbl val="0"/>
      </c:catAx>
      <c:valAx>
        <c:axId val="2039421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9408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0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37" t="s">
        <v>474</v>
      </c>
      <c r="B18" s="337"/>
      <c r="C18" s="337"/>
      <c r="D18" s="338" t="s">
        <v>475</v>
      </c>
      <c r="E18" s="338"/>
      <c r="F18" s="338"/>
      <c r="G18" s="338"/>
      <c r="H18" s="338"/>
      <c r="I18" s="338"/>
      <c r="J18" s="338"/>
      <c r="K18" s="338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39" t="s">
        <v>277</v>
      </c>
      <c r="B21" s="339"/>
      <c r="C21" s="339"/>
      <c r="D21" s="339"/>
      <c r="E21" s="339"/>
      <c r="F21" s="339"/>
      <c r="G21" s="339"/>
      <c r="H21" s="339"/>
      <c r="I21" s="339"/>
      <c r="J21" s="339"/>
      <c r="K21" s="339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0" t="s">
        <v>279</v>
      </c>
      <c r="C23" s="340"/>
      <c r="D23" s="31"/>
      <c r="E23" s="31"/>
      <c r="F23" s="31"/>
      <c r="G23" s="31"/>
      <c r="H23" s="31"/>
      <c r="I23" s="31"/>
      <c r="J23" t="str">
        <f>D18</f>
        <v>SAHLOUL</v>
      </c>
    </row>
    <row r="24" spans="1:11" ht="33" customHeight="1" x14ac:dyDescent="0.25">
      <c r="A24" s="277" t="s">
        <v>280</v>
      </c>
      <c r="B24" s="341">
        <f>AVERAGE('A1 Exploitation'!D730,'A1 Technique'!D199)</f>
        <v>0.73661858974358974</v>
      </c>
      <c r="C24" s="341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1" t="e">
        <f>AVERAGE('A2 Exploitation'!D730,'A2 Technique'!D199)</f>
        <v>#DIV/0!</v>
      </c>
      <c r="C25" s="341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1" t="e">
        <f>AVERAGE('A3 Exploitation'!D730,'A3 Technique'!D199)</f>
        <v>#DIV/0!</v>
      </c>
      <c r="C26" s="341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1" t="e">
        <f>AVERAGE('A4 Exploitation'!D730,'A4 Technique'!D199)</f>
        <v>#DIV/0!</v>
      </c>
      <c r="C27" s="341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1"/>
      <c r="C28" s="341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1"/>
      <c r="C29" s="341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0" t="s">
        <v>286</v>
      </c>
      <c r="C33" s="340"/>
      <c r="D33" s="31"/>
      <c r="E33" s="31"/>
      <c r="F33" s="31"/>
      <c r="G33" s="31"/>
      <c r="H33" s="31"/>
      <c r="I33" s="31"/>
      <c r="J33" t="str">
        <f>D18</f>
        <v>SAHLOUL</v>
      </c>
    </row>
    <row r="34" spans="1:10" ht="33" customHeight="1" x14ac:dyDescent="0.25">
      <c r="A34" s="277" t="s">
        <v>280</v>
      </c>
      <c r="B34" s="341">
        <f>'A1 Exploitation'!D730</f>
        <v>0.7961538461538461</v>
      </c>
      <c r="C34" s="341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1" t="e">
        <f>'A2 Exploitation'!D730</f>
        <v>#DIV/0!</v>
      </c>
      <c r="C35" s="341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1" t="e">
        <f>'A3 Exploitation'!D730</f>
        <v>#DIV/0!</v>
      </c>
      <c r="C36" s="341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1" t="e">
        <f>'A4 Exploitation'!D730</f>
        <v>#DIV/0!</v>
      </c>
      <c r="C37" s="341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1"/>
      <c r="C38" s="341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1"/>
      <c r="C39" s="341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2" t="s">
        <v>287</v>
      </c>
      <c r="C42" s="342"/>
      <c r="D42" s="31"/>
      <c r="E42" s="31"/>
      <c r="F42" s="31"/>
      <c r="G42" s="31"/>
      <c r="H42" s="31"/>
      <c r="I42" s="31"/>
      <c r="J42" t="str">
        <f>D18</f>
        <v>SAHLOUL</v>
      </c>
    </row>
    <row r="43" spans="1:10" ht="33" customHeight="1" x14ac:dyDescent="0.25">
      <c r="A43" s="277" t="s">
        <v>280</v>
      </c>
      <c r="B43" s="341">
        <f>AVERAGE('A1 Exploitation'!D728, 'A1 Technique'!D197)</f>
        <v>0.54666666666666663</v>
      </c>
      <c r="C43" s="341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1" t="e">
        <f>AVERAGE('A2 Exploitation'!D728, 'A2 Technique'!D197)</f>
        <v>#DIV/0!</v>
      </c>
      <c r="C44" s="341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1" t="e">
        <f>AVERAGE('A3 Exploitation'!D728, 'A3 Technique'!D197)</f>
        <v>#DIV/0!</v>
      </c>
      <c r="C45" s="341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1" t="e">
        <f>AVERAGE('A4 Exploitation'!D728, 'A4 Technique'!D197)</f>
        <v>#DIV/0!</v>
      </c>
      <c r="C46" s="341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1"/>
      <c r="C47" s="341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1"/>
      <c r="C48" s="341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0" t="s">
        <v>288</v>
      </c>
      <c r="C51" s="340"/>
      <c r="D51" s="31"/>
      <c r="E51" s="31"/>
      <c r="F51" s="31"/>
      <c r="G51" s="31"/>
      <c r="H51" s="31"/>
      <c r="I51" s="31"/>
      <c r="J51" t="str">
        <f>D18</f>
        <v>SAHLOUL</v>
      </c>
    </row>
    <row r="52" spans="1:10" ht="33" customHeight="1" x14ac:dyDescent="0.25">
      <c r="A52" s="277" t="s">
        <v>280</v>
      </c>
      <c r="B52" s="343">
        <f>'A1 Exploitation'!D48</f>
        <v>0.94444444444444442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 t="e">
        <f>'A2 Exploitation'!D48</f>
        <v>#DIV/0!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 t="e">
        <f>'A3 Exploitation'!D48</f>
        <v>#DIV/0!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0" t="s">
        <v>289</v>
      </c>
      <c r="C60" s="340"/>
      <c r="D60" s="31"/>
      <c r="E60" s="31"/>
      <c r="F60" s="31"/>
      <c r="G60" s="31"/>
      <c r="H60" s="31"/>
      <c r="I60" s="31"/>
      <c r="J60" t="str">
        <f>D18</f>
        <v>SAHLOUL</v>
      </c>
    </row>
    <row r="61" spans="1:10" ht="33" customHeight="1" x14ac:dyDescent="0.25">
      <c r="A61" s="277" t="s">
        <v>280</v>
      </c>
      <c r="B61" s="341" t="e">
        <f>'A1 Exploitation'!D131</f>
        <v>#DIV/0!</v>
      </c>
      <c r="C61" s="341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1" t="e">
        <f>'A2 Exploitation'!D131</f>
        <v>#DIV/0!</v>
      </c>
      <c r="C62" s="341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1" t="e">
        <f>'A3 Exploitation'!D131</f>
        <v>#DIV/0!</v>
      </c>
      <c r="C63" s="341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1" t="e">
        <f>'A4 Exploitation'!D131</f>
        <v>#DIV/0!</v>
      </c>
      <c r="C64" s="341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1"/>
      <c r="C65" s="341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1"/>
      <c r="C66" s="341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0" t="s">
        <v>464</v>
      </c>
      <c r="C69" s="340"/>
      <c r="D69" s="31"/>
      <c r="E69" s="31"/>
      <c r="F69" s="31"/>
      <c r="G69" s="31"/>
      <c r="H69" s="31"/>
      <c r="I69" s="31"/>
      <c r="J69" t="str">
        <f>D18</f>
        <v>SAHLOUL</v>
      </c>
    </row>
    <row r="70" spans="1:10" ht="33" customHeight="1" x14ac:dyDescent="0.25">
      <c r="A70" s="277" t="s">
        <v>280</v>
      </c>
      <c r="B70" s="341" t="e">
        <f>'A1 Exploitation'!D187</f>
        <v>#DIV/0!</v>
      </c>
      <c r="C70" s="341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1" t="e">
        <f>'A2 Exploitation'!D187</f>
        <v>#DIV/0!</v>
      </c>
      <c r="C71" s="341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1" t="e">
        <f>'A3 Exploitation'!D187</f>
        <v>#DIV/0!</v>
      </c>
      <c r="C72" s="341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1" t="e">
        <f>'A4 Exploitation'!D187</f>
        <v>#DIV/0!</v>
      </c>
      <c r="C73" s="341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1"/>
      <c r="C74" s="341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1"/>
      <c r="C75" s="341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0" t="s">
        <v>465</v>
      </c>
      <c r="C78" s="340"/>
      <c r="D78" s="31"/>
      <c r="E78" s="31"/>
      <c r="F78" s="31"/>
      <c r="G78" s="31"/>
      <c r="H78" s="31"/>
      <c r="I78" s="31"/>
      <c r="J78" t="str">
        <f>D18</f>
        <v>SAHLOUL</v>
      </c>
    </row>
    <row r="79" spans="1:10" ht="33" customHeight="1" x14ac:dyDescent="0.25">
      <c r="A79" s="277" t="s">
        <v>280</v>
      </c>
      <c r="B79" s="341" t="e">
        <f>'A1 Exploitation'!D249</f>
        <v>#DIV/0!</v>
      </c>
      <c r="C79" s="341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1" t="e">
        <f>'A2 Exploitation'!D249</f>
        <v>#DIV/0!</v>
      </c>
      <c r="C80" s="341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1" t="e">
        <f>'A3 Exploitation'!D249</f>
        <v>#DIV/0!</v>
      </c>
      <c r="C81" s="341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1" t="e">
        <f>'A4 Exploitation'!D249</f>
        <v>#DIV/0!</v>
      </c>
      <c r="C82" s="341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1"/>
      <c r="C83" s="341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1"/>
      <c r="C84" s="341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0" t="s">
        <v>466</v>
      </c>
      <c r="C87" s="340"/>
      <c r="D87" s="31"/>
      <c r="E87" s="31"/>
      <c r="F87" s="31"/>
      <c r="G87" s="31"/>
      <c r="H87" s="31"/>
      <c r="I87" s="31"/>
      <c r="J87" t="str">
        <f>D18</f>
        <v>SAHLOUL</v>
      </c>
    </row>
    <row r="88" spans="1:10" ht="33" customHeight="1" x14ac:dyDescent="0.25">
      <c r="A88" s="277" t="s">
        <v>280</v>
      </c>
      <c r="B88" s="341" t="e">
        <f>'A1 Exploitation'!D304</f>
        <v>#DIV/0!</v>
      </c>
      <c r="C88" s="341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1" t="e">
        <f>'A2 Exploitation'!D304</f>
        <v>#DIV/0!</v>
      </c>
      <c r="C89" s="341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1" t="e">
        <f>'A3 Exploitation'!D304</f>
        <v>#DIV/0!</v>
      </c>
      <c r="C90" s="341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1" t="e">
        <f>'A4 Exploitation'!D304</f>
        <v>#DIV/0!</v>
      </c>
      <c r="C91" s="341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1"/>
      <c r="C92" s="341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1"/>
      <c r="C93" s="341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0" t="s">
        <v>467</v>
      </c>
      <c r="C96" s="340"/>
      <c r="D96" s="31"/>
      <c r="E96" s="31"/>
      <c r="F96" s="31"/>
      <c r="G96" s="31"/>
      <c r="H96" s="31"/>
      <c r="I96" s="31"/>
      <c r="J96" t="str">
        <f>D18</f>
        <v>SAHLOUL</v>
      </c>
    </row>
    <row r="97" spans="1:10" ht="33" customHeight="1" x14ac:dyDescent="0.25">
      <c r="A97" s="277" t="s">
        <v>280</v>
      </c>
      <c r="B97" s="341" t="e">
        <f>'A1 Exploitation'!D371</f>
        <v>#DIV/0!</v>
      </c>
      <c r="C97" s="341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1" t="e">
        <f>'A2 Exploitation'!D371</f>
        <v>#DIV/0!</v>
      </c>
      <c r="C98" s="341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1" t="e">
        <f>'A3 Exploitation'!D371</f>
        <v>#DIV/0!</v>
      </c>
      <c r="C99" s="341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1" t="e">
        <f>'A4 Exploitation'!D371</f>
        <v>#DIV/0!</v>
      </c>
      <c r="C100" s="341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1"/>
      <c r="C101" s="341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1"/>
      <c r="C102" s="341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0" t="s">
        <v>468</v>
      </c>
      <c r="C105" s="340"/>
      <c r="D105" s="31"/>
      <c r="E105" s="31"/>
      <c r="F105" s="31"/>
      <c r="G105" s="31"/>
      <c r="H105" s="31"/>
      <c r="I105" s="31"/>
      <c r="J105" t="str">
        <f>D18</f>
        <v>SAHLOUL</v>
      </c>
    </row>
    <row r="106" spans="1:10" ht="33" customHeight="1" x14ac:dyDescent="0.25">
      <c r="A106" s="277" t="s">
        <v>280</v>
      </c>
      <c r="B106" s="341" t="e">
        <f>'A1 Exploitation'!D429</f>
        <v>#DIV/0!</v>
      </c>
      <c r="C106" s="341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1" t="e">
        <f>'A2 Exploitation'!D429</f>
        <v>#DIV/0!</v>
      </c>
      <c r="C107" s="341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1" t="e">
        <f>'A3 Exploitation'!D429</f>
        <v>#DIV/0!</v>
      </c>
      <c r="C108" s="341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1" t="e">
        <f>'A4 Exploitation'!D429</f>
        <v>#DIV/0!</v>
      </c>
      <c r="C109" s="341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1"/>
      <c r="C110" s="341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1"/>
      <c r="C111" s="341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0" t="s">
        <v>469</v>
      </c>
      <c r="C114" s="340"/>
      <c r="D114" s="31"/>
      <c r="E114" s="31"/>
      <c r="F114" s="31"/>
      <c r="G114" s="31"/>
      <c r="H114" s="31"/>
      <c r="I114" s="31"/>
      <c r="J114" t="str">
        <f>D18</f>
        <v>SAHLOUL</v>
      </c>
    </row>
    <row r="115" spans="1:10" ht="33" customHeight="1" x14ac:dyDescent="0.25">
      <c r="A115" s="277" t="s">
        <v>280</v>
      </c>
      <c r="B115" s="341">
        <f>'A1 Exploitation'!D476</f>
        <v>0.9285714285714286</v>
      </c>
      <c r="C115" s="341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1" t="e">
        <f>'A2 Exploitation'!D476</f>
        <v>#DIV/0!</v>
      </c>
      <c r="C116" s="341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1" t="e">
        <f>'A3 Exploitation'!D476</f>
        <v>#DIV/0!</v>
      </c>
      <c r="C117" s="341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1" t="e">
        <f>'A4 Exploitation'!D476</f>
        <v>#DIV/0!</v>
      </c>
      <c r="C118" s="341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1"/>
      <c r="C119" s="341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1"/>
      <c r="C120" s="341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0" t="s">
        <v>470</v>
      </c>
      <c r="C123" s="340"/>
      <c r="D123" s="31"/>
      <c r="E123" s="31"/>
      <c r="F123" s="31"/>
      <c r="G123" s="31"/>
      <c r="H123" s="31"/>
      <c r="I123" s="31"/>
      <c r="J123" t="str">
        <f>D18</f>
        <v>SAHLOUL</v>
      </c>
    </row>
    <row r="124" spans="1:10" ht="33" customHeight="1" x14ac:dyDescent="0.25">
      <c r="A124" s="277" t="s">
        <v>280</v>
      </c>
      <c r="B124" s="341" t="e">
        <f>'A1 Exploitation'!D527</f>
        <v>#DIV/0!</v>
      </c>
      <c r="C124" s="341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1" t="e">
        <f>'A2 Exploitation'!D527</f>
        <v>#DIV/0!</v>
      </c>
      <c r="C125" s="341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1" t="e">
        <f>'A3 Exploitation'!D527</f>
        <v>#DIV/0!</v>
      </c>
      <c r="C126" s="341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1" t="e">
        <f>'A4 Exploitation'!D527</f>
        <v>#DIV/0!</v>
      </c>
      <c r="C127" s="341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1"/>
      <c r="C128" s="341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1"/>
      <c r="C129" s="341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0" t="s">
        <v>471</v>
      </c>
      <c r="C132" s="340"/>
      <c r="D132" s="31"/>
      <c r="E132" s="31"/>
      <c r="F132" s="31"/>
      <c r="G132" s="31"/>
      <c r="H132" s="31"/>
      <c r="I132" s="31"/>
      <c r="J132" t="str">
        <f>D18</f>
        <v>SAHLOUL</v>
      </c>
    </row>
    <row r="133" spans="1:10" ht="33" customHeight="1" x14ac:dyDescent="0.25">
      <c r="A133" s="277" t="s">
        <v>280</v>
      </c>
      <c r="B133" s="341" t="e">
        <f>'A1 Exploitation'!D570</f>
        <v>#DIV/0!</v>
      </c>
      <c r="C133" s="341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1" t="e">
        <f>'A2 Exploitation'!D570</f>
        <v>#DIV/0!</v>
      </c>
      <c r="C134" s="341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1" t="e">
        <f>'A3 Exploitation'!D570</f>
        <v>#DIV/0!</v>
      </c>
      <c r="C135" s="341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1" t="e">
        <f>'A4 Exploitation'!D570</f>
        <v>#DIV/0!</v>
      </c>
      <c r="C136" s="341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1"/>
      <c r="C137" s="341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1"/>
      <c r="C138" s="341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0" t="s">
        <v>290</v>
      </c>
      <c r="C141" s="340"/>
      <c r="D141" s="31"/>
      <c r="E141" s="31"/>
      <c r="F141" s="31"/>
      <c r="G141" s="31"/>
      <c r="H141" s="31"/>
      <c r="I141" s="31"/>
      <c r="J141" t="str">
        <f>D18</f>
        <v>SAHLOUL</v>
      </c>
    </row>
    <row r="142" spans="1:10" ht="33" customHeight="1" x14ac:dyDescent="0.25">
      <c r="A142" s="277" t="s">
        <v>280</v>
      </c>
      <c r="B142" s="341">
        <f>'A1 Exploitation'!D610</f>
        <v>0.54545454545454541</v>
      </c>
      <c r="C142" s="341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1" t="e">
        <f>'A2 Exploitation'!D610</f>
        <v>#DIV/0!</v>
      </c>
      <c r="C143" s="341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1" t="e">
        <f>'A3 Exploitation'!D610</f>
        <v>#DIV/0!</v>
      </c>
      <c r="C144" s="341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1" t="e">
        <f>'A4 Exploitation'!D610</f>
        <v>#DIV/0!</v>
      </c>
      <c r="C145" s="341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1"/>
      <c r="C146" s="341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1"/>
      <c r="C147" s="341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0" t="s">
        <v>291</v>
      </c>
      <c r="C150" s="340"/>
      <c r="D150" s="31"/>
      <c r="E150" s="31"/>
      <c r="F150" s="31"/>
      <c r="G150" s="31"/>
      <c r="H150" s="31"/>
      <c r="I150" s="31"/>
      <c r="J150" t="str">
        <f>D18</f>
        <v>SAHLOUL</v>
      </c>
    </row>
    <row r="151" spans="1:10" ht="33" customHeight="1" x14ac:dyDescent="0.25">
      <c r="A151" s="277" t="s">
        <v>280</v>
      </c>
      <c r="B151" s="341">
        <f>'A1 Exploitation'!D673</f>
        <v>0.65384615384615385</v>
      </c>
      <c r="C151" s="341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1" t="e">
        <f>'A2 Exploitation'!D673</f>
        <v>#DIV/0!</v>
      </c>
      <c r="C152" s="341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1" t="e">
        <f>'A3 Exploitation'!D673</f>
        <v>#DIV/0!</v>
      </c>
      <c r="C153" s="341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1" t="e">
        <f>'A4 Exploitation'!D673</f>
        <v>#DIV/0!</v>
      </c>
      <c r="C154" s="341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1"/>
      <c r="C155" s="341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1"/>
      <c r="C156" s="341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4"/>
      <c r="C159" s="344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0" t="s">
        <v>472</v>
      </c>
      <c r="C160" s="340"/>
      <c r="D160" s="31"/>
      <c r="E160" s="31"/>
      <c r="F160" s="31"/>
      <c r="G160" s="31"/>
      <c r="H160" s="31"/>
      <c r="I160" s="31"/>
      <c r="J160" t="str">
        <f>D18</f>
        <v>SAHLOUL</v>
      </c>
    </row>
    <row r="161" spans="1:10" ht="33" customHeight="1" x14ac:dyDescent="0.25">
      <c r="A161" s="277" t="s">
        <v>280</v>
      </c>
      <c r="B161" s="341">
        <f>'A1 Exploitation'!D702</f>
        <v>1</v>
      </c>
      <c r="C161" s="341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1" t="e">
        <f>'A2 Exploitation'!D702</f>
        <v>#DIV/0!</v>
      </c>
      <c r="C162" s="341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1" t="e">
        <f>'A3 Exploitation'!D702</f>
        <v>#DIV/0!</v>
      </c>
      <c r="C163" s="341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1" t="e">
        <f>'A4 Exploitation'!D702</f>
        <v>#DIV/0!</v>
      </c>
      <c r="C164" s="341"/>
    </row>
    <row r="165" spans="1:10" ht="33" customHeight="1" x14ac:dyDescent="0.25">
      <c r="A165" s="276" t="s">
        <v>284</v>
      </c>
      <c r="B165" s="341"/>
      <c r="C165" s="341"/>
    </row>
    <row r="166" spans="1:10" ht="18" x14ac:dyDescent="0.25">
      <c r="A166" s="276" t="s">
        <v>285</v>
      </c>
      <c r="B166" s="341"/>
      <c r="C166" s="341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0" t="s">
        <v>473</v>
      </c>
      <c r="C169" s="340"/>
      <c r="J169" t="str">
        <f>D18</f>
        <v>SAHLOUL</v>
      </c>
    </row>
    <row r="170" spans="1:10" ht="33" customHeight="1" x14ac:dyDescent="0.25">
      <c r="A170" s="277" t="s">
        <v>280</v>
      </c>
      <c r="B170" s="341">
        <f>'A1 Exploitation'!D726</f>
        <v>1</v>
      </c>
      <c r="C170" s="341"/>
    </row>
    <row r="171" spans="1:10" ht="33" customHeight="1" x14ac:dyDescent="0.25">
      <c r="A171" s="276" t="s">
        <v>281</v>
      </c>
      <c r="B171" s="341" t="e">
        <f>'A2 Exploitation'!D726</f>
        <v>#DIV/0!</v>
      </c>
      <c r="C171" s="341"/>
    </row>
    <row r="172" spans="1:10" ht="33" customHeight="1" x14ac:dyDescent="0.25">
      <c r="A172" s="277" t="s">
        <v>282</v>
      </c>
      <c r="B172" s="341" t="e">
        <f>'A3 Exploitation'!D726</f>
        <v>#DIV/0!</v>
      </c>
      <c r="C172" s="341"/>
    </row>
    <row r="173" spans="1:10" ht="33" customHeight="1" x14ac:dyDescent="0.25">
      <c r="A173" s="277" t="s">
        <v>283</v>
      </c>
      <c r="B173" s="341" t="e">
        <f>'A4 Exploitation'!D726</f>
        <v>#DIV/0!</v>
      </c>
      <c r="C173" s="341"/>
    </row>
    <row r="174" spans="1:10" ht="33" customHeight="1" x14ac:dyDescent="0.25">
      <c r="A174" s="276" t="s">
        <v>284</v>
      </c>
      <c r="B174" s="341"/>
      <c r="C174" s="341"/>
    </row>
    <row r="175" spans="1:10" ht="18" x14ac:dyDescent="0.25">
      <c r="A175" s="276" t="s">
        <v>285</v>
      </c>
      <c r="B175" s="341"/>
      <c r="C175" s="341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0" t="s">
        <v>292</v>
      </c>
      <c r="C178" s="340"/>
      <c r="J178" t="str">
        <f>D18</f>
        <v>SAHLOUL</v>
      </c>
    </row>
    <row r="179" spans="1:10" ht="33" customHeight="1" x14ac:dyDescent="0.25">
      <c r="A179" s="277" t="s">
        <v>280</v>
      </c>
      <c r="B179" s="341">
        <f>'A1 Technique'!D199</f>
        <v>0.67708333333333337</v>
      </c>
      <c r="C179" s="341"/>
    </row>
    <row r="180" spans="1:10" ht="33" customHeight="1" x14ac:dyDescent="0.25">
      <c r="A180" s="276" t="s">
        <v>281</v>
      </c>
      <c r="B180" s="341" t="e">
        <f>'A2 Technique'!D199</f>
        <v>#DIV/0!</v>
      </c>
      <c r="C180" s="341"/>
    </row>
    <row r="181" spans="1:10" ht="33" customHeight="1" x14ac:dyDescent="0.25">
      <c r="A181" s="277" t="s">
        <v>282</v>
      </c>
      <c r="B181" s="341" t="e">
        <f>'A3 Technique'!D199</f>
        <v>#DIV/0!</v>
      </c>
      <c r="C181" s="341"/>
    </row>
    <row r="182" spans="1:10" ht="33" customHeight="1" x14ac:dyDescent="0.25">
      <c r="A182" s="277" t="s">
        <v>283</v>
      </c>
      <c r="B182" s="341" t="e">
        <f>'A4 Technique'!D199</f>
        <v>#DIV/0!</v>
      </c>
      <c r="C182" s="341"/>
    </row>
    <row r="183" spans="1:10" ht="33" customHeight="1" x14ac:dyDescent="0.25">
      <c r="A183" s="276" t="s">
        <v>284</v>
      </c>
      <c r="B183" s="341"/>
      <c r="C183" s="341"/>
    </row>
    <row r="184" spans="1:10" ht="18" x14ac:dyDescent="0.25">
      <c r="A184" s="276" t="s">
        <v>285</v>
      </c>
      <c r="B184" s="341"/>
      <c r="C184" s="34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2" zoomScale="70" zoomScaleNormal="100" zoomScaleSheetLayoutView="70" workbookViewId="0">
      <selection activeCell="D23" sqref="D2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SAHLOUL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 t="s">
        <v>490</v>
      </c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 t="s">
        <v>491</v>
      </c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>
        <v>43619</v>
      </c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>
        <f>D730</f>
        <v>0.7961538461538461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43619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63" x14ac:dyDescent="0.4">
      <c r="A22" s="88" t="s">
        <v>158</v>
      </c>
      <c r="B22" s="89">
        <v>1</v>
      </c>
      <c r="C22" s="89"/>
      <c r="D22" s="90" t="s">
        <v>476</v>
      </c>
      <c r="E22" s="90" t="s">
        <v>477</v>
      </c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9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0.9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91.5" customHeight="1" x14ac:dyDescent="0.4">
      <c r="A35" s="97" t="s">
        <v>400</v>
      </c>
      <c r="B35" s="89">
        <v>1</v>
      </c>
      <c r="C35" s="98" t="str">
        <f>IF(B35=0, -5, "0")</f>
        <v>0</v>
      </c>
      <c r="D35" s="117" t="s">
        <v>521</v>
      </c>
      <c r="E35" s="117" t="s">
        <v>522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0.96153846153846156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0.94444444444444442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43619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43619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43619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43619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43619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43619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44.25" customHeight="1" x14ac:dyDescent="0.4">
      <c r="A440" s="163" t="s">
        <v>35</v>
      </c>
      <c r="B440" s="89">
        <v>1</v>
      </c>
      <c r="C440" s="89"/>
      <c r="D440" s="90" t="s">
        <v>478</v>
      </c>
      <c r="E440" s="90" t="s">
        <v>477</v>
      </c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15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0.9375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42" x14ac:dyDescent="0.4">
      <c r="A452" s="149" t="s">
        <v>360</v>
      </c>
      <c r="B452" s="89">
        <v>1</v>
      </c>
      <c r="C452" s="99" t="str">
        <f>IF(B452=0, -5, "0")</f>
        <v>0</v>
      </c>
      <c r="D452" s="90" t="s">
        <v>479</v>
      </c>
      <c r="E452" s="91" t="s">
        <v>480</v>
      </c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63" x14ac:dyDescent="0.4">
      <c r="A468" s="128" t="s">
        <v>317</v>
      </c>
      <c r="B468" s="89">
        <v>1</v>
      </c>
      <c r="C468" s="89"/>
      <c r="D468" s="90" t="s">
        <v>481</v>
      </c>
      <c r="E468" s="90" t="s">
        <v>482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0.5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37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0.92500000000000004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52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0.9285714285714286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43619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43619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43619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18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483</v>
      </c>
      <c r="E592" s="90" t="s">
        <v>477</v>
      </c>
      <c r="F592" s="90"/>
      <c r="G592" s="83"/>
    </row>
    <row r="593" spans="1:7" ht="66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484</v>
      </c>
      <c r="E593" s="90" t="s">
        <v>485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105" x14ac:dyDescent="0.4">
      <c r="A595" s="88" t="s">
        <v>186</v>
      </c>
      <c r="B595" s="89">
        <v>0</v>
      </c>
      <c r="C595" s="89"/>
      <c r="D595" s="205" t="s">
        <v>486</v>
      </c>
      <c r="E595" s="205" t="s">
        <v>485</v>
      </c>
      <c r="F595" s="90"/>
      <c r="G595" s="83"/>
    </row>
    <row r="596" spans="1:7" ht="126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520</v>
      </c>
      <c r="E596" s="181" t="s">
        <v>487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0</v>
      </c>
      <c r="C605" s="89"/>
      <c r="D605" s="271">
        <v>0</v>
      </c>
      <c r="E605" s="91"/>
      <c r="F605" s="90"/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6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>
        <f>D606/(COUNT(B592:C597,B599:C605)*2)</f>
        <v>0.23076923076923078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24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>
        <f>D609/(COUNT(B579:C587,B592:C605)*2)</f>
        <v>0.54545454545454541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43619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481</v>
      </c>
      <c r="E624" s="90" t="s">
        <v>482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16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>
        <f>D627/(COUNT(B618:C626)*2)</f>
        <v>0.88888888888888884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7.5" customHeight="1" x14ac:dyDescent="0.4">
      <c r="A631" s="88" t="s">
        <v>83</v>
      </c>
      <c r="B631" s="89">
        <v>1</v>
      </c>
      <c r="C631" s="89"/>
      <c r="D631" s="130" t="s">
        <v>519</v>
      </c>
      <c r="E631" s="90" t="s">
        <v>477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88.5" customHeight="1" x14ac:dyDescent="0.4">
      <c r="A654" s="109" t="s">
        <v>223</v>
      </c>
      <c r="B654" s="89">
        <v>1</v>
      </c>
      <c r="C654" s="89"/>
      <c r="D654" s="96" t="s">
        <v>516</v>
      </c>
      <c r="E654" s="90" t="s">
        <v>477</v>
      </c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126" x14ac:dyDescent="0.45">
      <c r="A657" s="155" t="s">
        <v>92</v>
      </c>
      <c r="B657" s="89">
        <v>1</v>
      </c>
      <c r="C657" s="99">
        <f>IF(B657=0, -10, IF(B657=1, -5, "0"))</f>
        <v>-5</v>
      </c>
      <c r="D657" s="205" t="s">
        <v>517</v>
      </c>
      <c r="E657" s="205" t="s">
        <v>488</v>
      </c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05" x14ac:dyDescent="0.4">
      <c r="A659" s="170" t="s">
        <v>325</v>
      </c>
      <c r="B659" s="89">
        <v>0</v>
      </c>
      <c r="C659" s="99">
        <f>IF(B659=0, -10, "0")</f>
        <v>-10</v>
      </c>
      <c r="D659" s="205" t="s">
        <v>489</v>
      </c>
      <c r="E659" s="205" t="s">
        <v>518</v>
      </c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0.33300000000000002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0.2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0.65384615384615385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43619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43619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0.63883333333333336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207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0.7961538461538461</v>
      </c>
      <c r="E730" s="3"/>
      <c r="F730" s="3"/>
    </row>
  </sheetData>
  <sheetProtection algorithmName="SHA-512" hashValue="xI7tctPXYqY7OuJJMEh1FmqQBi/xbAVdSItwE/V3Q0L7LCealW0ZyIQjyYgBvGvEZgVKquTPsiY6dC4tPM/bMQ==" saltValue="E5IAoT2tGq6HndlqjyH7cQ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SAHLOUL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Directeur magasin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43619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>
        <f>D199</f>
        <v>0.67708333333333337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524</v>
      </c>
      <c r="E17" s="43" t="s">
        <v>492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493</v>
      </c>
      <c r="E19" s="43" t="s">
        <v>494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ht="49.5" x14ac:dyDescent="0.3">
      <c r="A21" s="16" t="s">
        <v>460</v>
      </c>
      <c r="B21" s="42">
        <v>1</v>
      </c>
      <c r="C21" s="42"/>
      <c r="D21" s="43" t="s">
        <v>495</v>
      </c>
      <c r="E21" s="43" t="s">
        <v>496</v>
      </c>
      <c r="F21" s="42"/>
    </row>
    <row r="22" spans="1:7" x14ac:dyDescent="0.3">
      <c r="A22" s="454" t="s">
        <v>34</v>
      </c>
      <c r="B22" s="448"/>
      <c r="C22" s="449"/>
      <c r="D22" s="334">
        <f>SUM(B17:C21)</f>
        <v>7</v>
      </c>
    </row>
    <row r="23" spans="1:7" x14ac:dyDescent="0.3">
      <c r="A23" s="447" t="s">
        <v>251</v>
      </c>
      <c r="B23" s="450"/>
      <c r="C23" s="451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ht="33" x14ac:dyDescent="0.3">
      <c r="A29" s="4" t="s">
        <v>236</v>
      </c>
      <c r="B29" s="42">
        <v>1</v>
      </c>
      <c r="C29" s="42"/>
      <c r="D29" s="43" t="s">
        <v>497</v>
      </c>
      <c r="E29" s="43" t="s">
        <v>498</v>
      </c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7" t="s">
        <v>34</v>
      </c>
      <c r="B33" s="450"/>
      <c r="C33" s="451"/>
      <c r="D33" s="331">
        <f>SUM(B26:C32)</f>
        <v>13</v>
      </c>
    </row>
    <row r="34" spans="1:6" x14ac:dyDescent="0.3">
      <c r="A34" s="447" t="s">
        <v>251</v>
      </c>
      <c r="B34" s="450"/>
      <c r="C34" s="451"/>
      <c r="D34" s="332">
        <f>D33/(COUNT(B26:C32)*2)</f>
        <v>0.9285714285714286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49.5" x14ac:dyDescent="0.3">
      <c r="A48" s="4" t="s">
        <v>192</v>
      </c>
      <c r="B48" s="42">
        <v>1</v>
      </c>
      <c r="C48" s="42"/>
      <c r="D48" s="43" t="s">
        <v>501</v>
      </c>
      <c r="E48" s="43" t="s">
        <v>502</v>
      </c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33.75" x14ac:dyDescent="0.35">
      <c r="A51" s="14" t="s">
        <v>252</v>
      </c>
      <c r="B51" s="42">
        <v>0</v>
      </c>
      <c r="C51" s="4">
        <f>IF(B51=0, -5, "0")</f>
        <v>-5</v>
      </c>
      <c r="D51" s="43" t="s">
        <v>499</v>
      </c>
      <c r="E51" s="43" t="s">
        <v>500</v>
      </c>
      <c r="F51" s="42"/>
    </row>
    <row r="52" spans="1:6" x14ac:dyDescent="0.3">
      <c r="A52" s="447" t="s">
        <v>34</v>
      </c>
      <c r="B52" s="450"/>
      <c r="C52" s="451"/>
      <c r="D52" s="331">
        <f>SUM(B46:C51)</f>
        <v>4</v>
      </c>
    </row>
    <row r="53" spans="1:6" x14ac:dyDescent="0.3">
      <c r="A53" s="447" t="s">
        <v>251</v>
      </c>
      <c r="B53" s="450"/>
      <c r="C53" s="451"/>
      <c r="D53" s="332">
        <f>D52/(COUNT(B46:C51)*2)</f>
        <v>0.2857142857142857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36" customHeight="1" x14ac:dyDescent="0.3">
      <c r="A58" s="5" t="s">
        <v>205</v>
      </c>
      <c r="B58" s="42">
        <v>1</v>
      </c>
      <c r="C58" s="42"/>
      <c r="D58" s="43" t="s">
        <v>503</v>
      </c>
      <c r="E58" s="43" t="s">
        <v>504</v>
      </c>
      <c r="F58" s="42"/>
    </row>
    <row r="59" spans="1:6" ht="33" x14ac:dyDescent="0.3">
      <c r="A59" s="5" t="s">
        <v>79</v>
      </c>
      <c r="B59" s="42">
        <v>1</v>
      </c>
      <c r="C59" s="42"/>
      <c r="D59" s="43" t="s">
        <v>505</v>
      </c>
      <c r="E59" s="42" t="s">
        <v>506</v>
      </c>
      <c r="F59" s="42"/>
    </row>
    <row r="60" spans="1:6" ht="50.25" x14ac:dyDescent="0.35">
      <c r="A60" s="15" t="s">
        <v>182</v>
      </c>
      <c r="B60" s="42">
        <v>1</v>
      </c>
      <c r="C60" s="4" t="str">
        <f>IF(B60=0, -5, "0")</f>
        <v>0</v>
      </c>
      <c r="D60" s="43" t="s">
        <v>508</v>
      </c>
      <c r="E60" s="43" t="s">
        <v>509</v>
      </c>
      <c r="F60" s="42"/>
    </row>
    <row r="61" spans="1:6" ht="66.75" x14ac:dyDescent="0.35">
      <c r="A61" s="14" t="s">
        <v>253</v>
      </c>
      <c r="B61" s="42">
        <v>0</v>
      </c>
      <c r="C61" s="4">
        <f>IF(B61=0, -5, "0")</f>
        <v>-5</v>
      </c>
      <c r="D61" s="43" t="s">
        <v>507</v>
      </c>
      <c r="E61" s="43" t="s">
        <v>510</v>
      </c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4</v>
      </c>
    </row>
    <row r="64" spans="1:6" x14ac:dyDescent="0.3">
      <c r="A64" s="447" t="s">
        <v>251</v>
      </c>
      <c r="B64" s="450"/>
      <c r="C64" s="451"/>
      <c r="D64" s="332">
        <f>D63/(COUNT(B56:C62)*2)</f>
        <v>0.25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ht="49.5" x14ac:dyDescent="0.3">
      <c r="A153" s="22" t="s">
        <v>235</v>
      </c>
      <c r="B153" s="42">
        <v>1</v>
      </c>
      <c r="C153" s="42"/>
      <c r="D153" s="43" t="s">
        <v>511</v>
      </c>
      <c r="E153" s="43" t="s">
        <v>512</v>
      </c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513</v>
      </c>
      <c r="E155" s="42" t="s">
        <v>494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42"/>
      <c r="E159" s="42"/>
      <c r="F159" s="42"/>
    </row>
    <row r="160" spans="1:6" ht="33" x14ac:dyDescent="0.3">
      <c r="A160" s="29" t="s">
        <v>137</v>
      </c>
      <c r="B160" s="42">
        <v>1</v>
      </c>
      <c r="C160" s="42"/>
      <c r="D160" s="43" t="s">
        <v>523</v>
      </c>
      <c r="E160" s="42" t="s">
        <v>494</v>
      </c>
      <c r="F160" s="42"/>
    </row>
    <row r="161" spans="1:6" x14ac:dyDescent="0.3">
      <c r="A161" s="447" t="s">
        <v>34</v>
      </c>
      <c r="B161" s="448"/>
      <c r="C161" s="449"/>
      <c r="D161" s="334">
        <f>SUM(B153:C160)</f>
        <v>13</v>
      </c>
    </row>
    <row r="162" spans="1:6" x14ac:dyDescent="0.3">
      <c r="A162" s="447" t="s">
        <v>251</v>
      </c>
      <c r="B162" s="450"/>
      <c r="C162" s="451"/>
      <c r="D162" s="332">
        <f>D161/(COUNT(B153:C160)*2)</f>
        <v>0.8125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ht="49.5" x14ac:dyDescent="0.3">
      <c r="A167" s="16" t="s">
        <v>176</v>
      </c>
      <c r="B167" s="42">
        <v>1</v>
      </c>
      <c r="C167" s="42"/>
      <c r="D167" s="43" t="s">
        <v>514</v>
      </c>
      <c r="E167" s="43" t="s">
        <v>502</v>
      </c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1</v>
      </c>
    </row>
    <row r="170" spans="1:6" x14ac:dyDescent="0.3">
      <c r="A170" s="447" t="s">
        <v>251</v>
      </c>
      <c r="B170" s="450"/>
      <c r="C170" s="451"/>
      <c r="D170" s="332">
        <f>D169/(COUNT(B165:C168)*2)</f>
        <v>0.5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43"/>
      <c r="E174" s="43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8</v>
      </c>
    </row>
    <row r="178" spans="1:7" x14ac:dyDescent="0.3">
      <c r="A178" s="447" t="s">
        <v>251</v>
      </c>
      <c r="B178" s="450"/>
      <c r="C178" s="451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10</v>
      </c>
    </row>
    <row r="187" spans="1:7" x14ac:dyDescent="0.3">
      <c r="A187" s="447" t="s">
        <v>251</v>
      </c>
      <c r="B187" s="450"/>
      <c r="C187" s="451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1</v>
      </c>
      <c r="C192" s="42"/>
      <c r="D192" s="43" t="s">
        <v>515</v>
      </c>
      <c r="E192" s="42" t="s">
        <v>506</v>
      </c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5</v>
      </c>
    </row>
    <row r="195" spans="1:6" x14ac:dyDescent="0.3">
      <c r="A195" s="447" t="s">
        <v>251</v>
      </c>
      <c r="B195" s="450"/>
      <c r="C195" s="451"/>
      <c r="D195" s="332">
        <f>D194/(COUNT(B190:C193)*2)</f>
        <v>0.83333333333333337</v>
      </c>
    </row>
    <row r="197" spans="1:6" ht="18" x14ac:dyDescent="0.35">
      <c r="A197" s="26" t="s">
        <v>422</v>
      </c>
      <c r="B197" s="25"/>
      <c r="C197" s="25"/>
      <c r="D197" s="75">
        <v>0.45450000000000002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65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0.67708333333333337</v>
      </c>
    </row>
  </sheetData>
  <sheetProtection algorithmName="SHA-512" hashValue="6gbvF83eol+9VBrRjPW6YQHG4S6jQuG0+I5tu1oikGdw/ZqdIAI4aYkILNsOvwFXkQ5Xgpv2VFbR0hAcZU6KKA==" saltValue="BctFDHSELzGkQipN/84cPw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SAHLOUL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/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/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/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 t="e">
        <f>D730</f>
        <v>#DIV/0!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0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0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0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 t="e">
        <f>D627/(COUNT(B618:C626)*2)</f>
        <v>#DIV/0!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SAHLOUL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Directeur magasin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43619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 t="e">
        <f>D199</f>
        <v>#DIV/0!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0</v>
      </c>
    </row>
    <row r="23" spans="1:7" x14ac:dyDescent="0.3">
      <c r="A23" s="447" t="s">
        <v>251</v>
      </c>
      <c r="B23" s="450"/>
      <c r="C23" s="45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7" t="s">
        <v>34</v>
      </c>
      <c r="B33" s="450"/>
      <c r="C33" s="451"/>
      <c r="D33" s="331">
        <f>SUM(B26:C32)</f>
        <v>0</v>
      </c>
    </row>
    <row r="34" spans="1:6" x14ac:dyDescent="0.3">
      <c r="A34" s="447" t="s">
        <v>251</v>
      </c>
      <c r="B34" s="450"/>
      <c r="C34" s="45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0</v>
      </c>
    </row>
    <row r="53" spans="1:6" x14ac:dyDescent="0.3">
      <c r="A53" s="447" t="s">
        <v>251</v>
      </c>
      <c r="B53" s="450"/>
      <c r="C53" s="45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0</v>
      </c>
    </row>
    <row r="64" spans="1:6" x14ac:dyDescent="0.3">
      <c r="A64" s="447" t="s">
        <v>251</v>
      </c>
      <c r="B64" s="450"/>
      <c r="C64" s="45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0</v>
      </c>
    </row>
    <row r="162" spans="1:6" x14ac:dyDescent="0.3">
      <c r="A162" s="447" t="s">
        <v>251</v>
      </c>
      <c r="B162" s="450"/>
      <c r="C162" s="45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0</v>
      </c>
    </row>
    <row r="170" spans="1:6" x14ac:dyDescent="0.3">
      <c r="A170" s="447" t="s">
        <v>251</v>
      </c>
      <c r="B170" s="450"/>
      <c r="C170" s="45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0</v>
      </c>
    </row>
    <row r="178" spans="1:7" x14ac:dyDescent="0.3">
      <c r="A178" s="447" t="s">
        <v>251</v>
      </c>
      <c r="B178" s="450"/>
      <c r="C178" s="45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0</v>
      </c>
    </row>
    <row r="187" spans="1:7" x14ac:dyDescent="0.3">
      <c r="A187" s="447" t="s">
        <v>251</v>
      </c>
      <c r="B187" s="450"/>
      <c r="C187" s="45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0</v>
      </c>
    </row>
    <row r="195" spans="1:6" x14ac:dyDescent="0.3">
      <c r="A195" s="447" t="s">
        <v>251</v>
      </c>
      <c r="B195" s="450"/>
      <c r="C195" s="45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SAHLOUL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/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/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/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 t="e">
        <f>D730</f>
        <v>#DIV/0!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0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0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0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 t="e">
        <f>D627/(COUNT(B618:C626)*2)</f>
        <v>#DIV/0!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SAHLOUL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Directeur magasin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43619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 t="e">
        <f>D199</f>
        <v>#DIV/0!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0</v>
      </c>
    </row>
    <row r="23" spans="1:7" x14ac:dyDescent="0.3">
      <c r="A23" s="447" t="s">
        <v>251</v>
      </c>
      <c r="B23" s="450"/>
      <c r="C23" s="45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7" t="s">
        <v>34</v>
      </c>
      <c r="B33" s="450"/>
      <c r="C33" s="451"/>
      <c r="D33" s="331">
        <f>SUM(B26:C32)</f>
        <v>0</v>
      </c>
    </row>
    <row r="34" spans="1:6" x14ac:dyDescent="0.3">
      <c r="A34" s="447" t="s">
        <v>251</v>
      </c>
      <c r="B34" s="450"/>
      <c r="C34" s="45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0</v>
      </c>
    </row>
    <row r="53" spans="1:6" x14ac:dyDescent="0.3">
      <c r="A53" s="447" t="s">
        <v>251</v>
      </c>
      <c r="B53" s="450"/>
      <c r="C53" s="45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0</v>
      </c>
    </row>
    <row r="64" spans="1:6" x14ac:dyDescent="0.3">
      <c r="A64" s="447" t="s">
        <v>251</v>
      </c>
      <c r="B64" s="450"/>
      <c r="C64" s="45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0</v>
      </c>
    </row>
    <row r="162" spans="1:6" x14ac:dyDescent="0.3">
      <c r="A162" s="447" t="s">
        <v>251</v>
      </c>
      <c r="B162" s="450"/>
      <c r="C162" s="45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0</v>
      </c>
    </row>
    <row r="170" spans="1:6" x14ac:dyDescent="0.3">
      <c r="A170" s="447" t="s">
        <v>251</v>
      </c>
      <c r="B170" s="450"/>
      <c r="C170" s="45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0</v>
      </c>
    </row>
    <row r="178" spans="1:7" x14ac:dyDescent="0.3">
      <c r="A178" s="447" t="s">
        <v>251</v>
      </c>
      <c r="B178" s="450"/>
      <c r="C178" s="45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0</v>
      </c>
    </row>
    <row r="187" spans="1:7" x14ac:dyDescent="0.3">
      <c r="A187" s="447" t="s">
        <v>251</v>
      </c>
      <c r="B187" s="450"/>
      <c r="C187" s="45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0</v>
      </c>
    </row>
    <row r="195" spans="1:6" x14ac:dyDescent="0.3">
      <c r="A195" s="447" t="s">
        <v>251</v>
      </c>
      <c r="B195" s="450"/>
      <c r="C195" s="45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SAHLOUL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/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/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/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 t="e">
        <f>D730</f>
        <v>#DIV/0!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0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0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0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 t="e">
        <f>D627/(COUNT(B618:C626)*2)</f>
        <v>#DIV/0!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SAHLOUL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Directeur magasin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43619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 t="e">
        <f>D199</f>
        <v>#DIV/0!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0</v>
      </c>
    </row>
    <row r="23" spans="1:7" x14ac:dyDescent="0.3">
      <c r="A23" s="447" t="s">
        <v>251</v>
      </c>
      <c r="B23" s="450"/>
      <c r="C23" s="45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7" t="s">
        <v>34</v>
      </c>
      <c r="B33" s="450"/>
      <c r="C33" s="451"/>
      <c r="D33" s="331">
        <f>SUM(B26:C32)</f>
        <v>0</v>
      </c>
    </row>
    <row r="34" spans="1:6" x14ac:dyDescent="0.3">
      <c r="A34" s="447" t="s">
        <v>251</v>
      </c>
      <c r="B34" s="450"/>
      <c r="C34" s="45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0</v>
      </c>
    </row>
    <row r="53" spans="1:6" x14ac:dyDescent="0.3">
      <c r="A53" s="447" t="s">
        <v>251</v>
      </c>
      <c r="B53" s="450"/>
      <c r="C53" s="45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0</v>
      </c>
    </row>
    <row r="64" spans="1:6" x14ac:dyDescent="0.3">
      <c r="A64" s="447" t="s">
        <v>251</v>
      </c>
      <c r="B64" s="450"/>
      <c r="C64" s="45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0</v>
      </c>
    </row>
    <row r="162" spans="1:6" x14ac:dyDescent="0.3">
      <c r="A162" s="447" t="s">
        <v>251</v>
      </c>
      <c r="B162" s="450"/>
      <c r="C162" s="45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0</v>
      </c>
    </row>
    <row r="170" spans="1:6" x14ac:dyDescent="0.3">
      <c r="A170" s="447" t="s">
        <v>251</v>
      </c>
      <c r="B170" s="450"/>
      <c r="C170" s="45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0</v>
      </c>
    </row>
    <row r="178" spans="1:7" x14ac:dyDescent="0.3">
      <c r="A178" s="447" t="s">
        <v>251</v>
      </c>
      <c r="B178" s="450"/>
      <c r="C178" s="45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0</v>
      </c>
    </row>
    <row r="187" spans="1:7" x14ac:dyDescent="0.3">
      <c r="A187" s="447" t="s">
        <v>251</v>
      </c>
      <c r="B187" s="450"/>
      <c r="C187" s="45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0</v>
      </c>
    </row>
    <row r="195" spans="1:6" x14ac:dyDescent="0.3">
      <c r="A195" s="447" t="s">
        <v>251</v>
      </c>
      <c r="B195" s="450"/>
      <c r="C195" s="45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2019-06-12T19:18:29Z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