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E oued ellil\"/>
    </mc:Choice>
  </mc:AlternateContent>
  <bookViews>
    <workbookView xWindow="0" yWindow="0" windowWidth="20490" windowHeight="7620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206" i="32" l="1"/>
  <c r="D207" i="32" s="1"/>
  <c r="D186" i="34"/>
  <c r="D187" i="34" s="1"/>
  <c r="D229" i="34"/>
  <c r="D230" i="34" s="1"/>
  <c r="D242" i="34"/>
  <c r="D245" i="34" s="1"/>
  <c r="D246" i="34" s="1"/>
  <c r="B77" i="29" s="1"/>
  <c r="D37" i="32"/>
  <c r="D146" i="32"/>
  <c r="D242" i="32"/>
  <c r="D276" i="32"/>
  <c r="D279" i="32" s="1"/>
  <c r="D280" i="32" s="1"/>
  <c r="B83" i="29" s="1"/>
  <c r="D294" i="32"/>
  <c r="D295" i="32" s="1"/>
  <c r="D337" i="32"/>
  <c r="D338" i="32" s="1"/>
  <c r="D357" i="32"/>
  <c r="D387" i="32"/>
  <c r="D390" i="32" s="1"/>
  <c r="D391" i="32" s="1"/>
  <c r="B104" i="29" s="1"/>
  <c r="D37" i="34"/>
  <c r="D110" i="34"/>
  <c r="D111" i="34" s="1"/>
  <c r="D337" i="34"/>
  <c r="D338" i="34" s="1"/>
  <c r="D357" i="34"/>
  <c r="D358" i="34" s="1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96" i="34"/>
  <c r="D97" i="34" s="1"/>
  <c r="B56" i="29" s="1"/>
  <c r="D82" i="34"/>
  <c r="D189" i="34"/>
  <c r="D190" i="34" s="1"/>
  <c r="B70" i="29" s="1"/>
  <c r="D164" i="34"/>
  <c r="D305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409" i="30" l="1"/>
  <c r="D410" i="30" s="1"/>
  <c r="B110" i="29" s="1"/>
  <c r="D62" i="31"/>
  <c r="D101" i="31"/>
  <c r="D102" i="31" s="1"/>
  <c r="D307" i="34"/>
  <c r="D308" i="34" s="1"/>
  <c r="B91" i="29" s="1"/>
  <c r="D277" i="32"/>
  <c r="D243" i="34"/>
  <c r="D242" i="30"/>
  <c r="D149" i="34"/>
  <c r="D150" i="34" s="1"/>
  <c r="B63" i="29" s="1"/>
  <c r="D145" i="31"/>
  <c r="D146" i="31" s="1"/>
  <c r="D117" i="31"/>
  <c r="D118" i="31" s="1"/>
  <c r="D83" i="31"/>
  <c r="D84" i="31" s="1"/>
  <c r="D63" i="31"/>
  <c r="D357" i="30"/>
  <c r="D358" i="30" s="1"/>
  <c r="D337" i="30"/>
  <c r="D338" i="30" s="1"/>
  <c r="D294" i="30"/>
  <c r="D295" i="30" s="1"/>
  <c r="D276" i="30"/>
  <c r="D279" i="30" s="1"/>
  <c r="D280" i="30" s="1"/>
  <c r="B82" i="29" s="1"/>
  <c r="D81" i="30"/>
  <c r="D110" i="30"/>
  <c r="D111" i="30" s="1"/>
  <c r="D146" i="30"/>
  <c r="D147" i="30" s="1"/>
  <c r="D206" i="30"/>
  <c r="D207" i="30" s="1"/>
  <c r="D449" i="30"/>
  <c r="D450" i="30" s="1"/>
  <c r="B131" i="29" s="1"/>
  <c r="D307" i="32"/>
  <c r="D308" i="32" s="1"/>
  <c r="B90" i="29" s="1"/>
  <c r="D186" i="30"/>
  <c r="D187" i="30" s="1"/>
  <c r="D229" i="30"/>
  <c r="D230" i="30" s="1"/>
  <c r="D387" i="30"/>
  <c r="D388" i="30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179" i="31"/>
  <c r="D243" i="30"/>
  <c r="D390" i="30"/>
  <c r="D391" i="30" s="1"/>
  <c r="B103" i="29" s="1"/>
  <c r="D82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01" i="17" l="1"/>
  <c r="D102" i="17" s="1"/>
  <c r="D462" i="32"/>
  <c r="D463" i="32" s="1"/>
  <c r="D96" i="30"/>
  <c r="D97" i="30" s="1"/>
  <c r="B54" i="29" s="1"/>
  <c r="D307" i="30"/>
  <c r="D308" i="30" s="1"/>
  <c r="B89" i="29" s="1"/>
  <c r="D360" i="30"/>
  <c r="D361" i="30" s="1"/>
  <c r="B96" i="29" s="1"/>
  <c r="D277" i="30"/>
  <c r="D245" i="30"/>
  <c r="D246" i="30" s="1"/>
  <c r="B75" i="29" s="1"/>
  <c r="D189" i="30"/>
  <c r="D190" i="30" s="1"/>
  <c r="B68" i="29" s="1"/>
  <c r="D40" i="30"/>
  <c r="D41" i="30" s="1"/>
  <c r="B47" i="29" s="1"/>
  <c r="D132" i="17"/>
  <c r="D133" i="17" s="1"/>
  <c r="D387" i="16"/>
  <c r="D388" i="16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390" i="16" l="1"/>
  <c r="D391" i="16" s="1"/>
  <c r="B102" i="29" s="1"/>
  <c r="D462" i="30"/>
  <c r="D463" i="30" s="1"/>
  <c r="B33" i="29" s="1"/>
  <c r="D279" i="16"/>
  <c r="D280" i="16" s="1"/>
  <c r="D360" i="16"/>
  <c r="D361" i="16" s="1"/>
  <c r="D40" i="16"/>
  <c r="D41" i="16" s="1"/>
  <c r="B46" i="29" s="1"/>
  <c r="B11" i="31"/>
  <c r="B145" i="29"/>
  <c r="B25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<sst xmlns="http://schemas.openxmlformats.org/spreadsheetml/2006/main" count="3028" uniqueCount="442">
  <si>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</si>
  <si>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</si>
  <si>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</si>
  <si>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</si>
  <si>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</si>
  <si>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</si>
  <si>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</si>
  <si>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</si>
  <si>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</si>
  <si>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</si>
  <si>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</si>
  <si>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</si>
  <si>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</si>
  <si>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</si>
  <si>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</si>
  <si>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</si>
  <si>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</si>
  <si>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</si>
  <si>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</si>
  <si>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</si>
  <si>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</si>
  <si>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</si>
  <si>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</si>
  <si>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</si>
  <si>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</si>
  <si>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</si>
  <si>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</si>
  <si>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</si>
  <si>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</si>
  <si>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</si>
  <si>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</si>
  <si>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</si>
  <si>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</si>
  <si>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</si>
  <si>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</si>
  <si>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</si>
  <si>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</si>
  <si>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</si>
  <si>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</si>
  <si>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</si>
  <si>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</si>
  <si>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</si>
  <si>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</si>
  <si>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</si>
  <si>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</si>
  <si>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</si>
  <si>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</si>
  <si>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</si>
  <si>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</si>
  <si>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</si>
  <si>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</si>
  <si>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</si>
  <si>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</si>
  <si>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</si>
  <si>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</si>
  <si>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</si>
  <si>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</si>
  <si>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</si>
  <si>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</si>
  <si>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</si>
  <si>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</si>
  <si>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</si>
  <si>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</si>
  <si>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</si>
  <si>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</si>
  <si>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</si>
  <si>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</si>
  <si>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</si>
  <si>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</si>
  <si>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</si>
  <si>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</si>
  <si>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</si>
  <si>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</si>
  <si>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</si>
  <si>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</si>
  <si>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</si>
  <si>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</si>
  <si>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</si>
  <si>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</si>
  <si>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</si>
  <si>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</si>
  <si>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</si>
  <si>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</si>
  <si>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</si>
  <si>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</si>
  <si>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</si>
  <si>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</si>
  <si>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</si>
  <si>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</si>
  <si>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</si>
  <si>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</si>
  <si>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</si>
  <si>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</si>
  <si>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</si>
  <si>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</si>
  <si>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</si>
  <si>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</si>
  <si>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</si>
  <si>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</si>
  <si>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</si>
  <si>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</si>
  <si>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</si>
  <si>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</si>
  <si>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</si>
  <si>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</si>
  <si>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</si>
  <si>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</si>
  <si>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</si>
  <si>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</si>
  <si>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</si>
  <si>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</si>
  <si>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</si>
  <si>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</si>
  <si>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</si>
  <si>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</si>
  <si>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</si>
  <si>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</si>
  <si>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</si>
  <si>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</si>
  <si>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</si>
  <si>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</si>
  <si>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</si>
  <si>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</si>
  <si>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</si>
  <si>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</si>
  <si>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</si>
  <si>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</si>
  <si>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</si>
  <si>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</si>
  <si>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</si>
  <si>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</si>
  <si>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</si>
  <si>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</si>
  <si>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</si>
  <si>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</si>
  <si>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</si>
  <si>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</si>
  <si>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</si>
  <si>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</si>
  <si>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</si>
  <si>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</si>
  <si>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</si>
  <si>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</si>
  <si>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</si>
  <si>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</si>
  <si>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</si>
  <si>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</si>
  <si>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</si>
  <si>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</si>
  <si>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</si>
  <si>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</si>
  <si>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</si>
  <si>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</si>
  <si>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</si>
  <si>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</si>
  <si>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</si>
  <si>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</si>
  <si>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</si>
  <si>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</si>
  <si>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</si>
  <si>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</si>
  <si>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</si>
  <si>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</si>
  <si>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</si>
  <si>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</si>
  <si>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</si>
  <si>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</si>
  <si>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</si>
  <si>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</si>
  <si>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</si>
  <si>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</si>
  <si>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</si>
  <si>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</si>
  <si>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</si>
  <si>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</si>
  <si>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</si>
  <si>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</si>
  <si>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</si>
  <si>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</si>
  <si>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</si>
  <si>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</si>
  <si>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</si>
  <si>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</si>
  <si>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</si>
  <si>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</si>
  <si>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</si>
  <si>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</si>
  <si>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</si>
  <si>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</si>
  <si>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</si>
  <si>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</si>
  <si>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</si>
  <si>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</si>
  <si>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</si>
  <si>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</si>
  <si>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</si>
  <si>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</si>
  <si>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</si>
  <si>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</si>
  <si>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</si>
  <si>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</si>
  <si>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</si>
  <si>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</si>
  <si>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</si>
  <si>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</si>
  <si>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</si>
  <si>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</si>
  <si>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</si>
  <si>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</si>
  <si>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</si>
  <si>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</si>
  <si>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</si>
  <si>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</si>
  <si>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</si>
  <si>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</si>
  <si>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</si>
  <si>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</si>
  <si>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</si>
  <si>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</si>
  <si>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</si>
  <si>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</si>
  <si>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</si>
  <si>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</si>
  <si>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</si>
  <si>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</si>
  <si>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</si>
  <si>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</si>
  <si>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</si>
  <si>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</si>
  <si>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</si>
  <si>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</si>
  <si>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</si>
  <si>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</si>
  <si>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</si>
  <si>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</si>
  <si>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</si>
  <si>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</si>
  <si>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</si>
  <si>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</si>
  <si>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</si>
  <si>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</si>
  <si>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</si>
  <si>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</si>
  <si>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</si>
  <si>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</si>
  <si>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</si>
  <si>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</si>
  <si>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</si>
  <si>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</si>
  <si>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</si>
  <si>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</si>
  <si>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</si>
  <si>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</si>
  <si>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</si>
  <si>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</si>
  <si>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</si>
  <si>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</si>
  <si>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</si>
  <si>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</si>
  <si>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</si>
  <si>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</si>
  <si>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</si>
  <si>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</si>
  <si>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</si>
  <si>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</si>
  <si>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</si>
  <si>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</si>
  <si>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</si>
  <si>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</si>
  <si>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</si>
  <si>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</si>
  <si>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</si>
  <si>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</si>
  <si>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</si>
  <si>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</si>
  <si>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</si>
  <si>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</si>
  <si>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</si>
  <si>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</si>
  <si>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</si>
  <si>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</si>
  <si>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</si>
  <si>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</si>
  <si>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</si>
  <si>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</si>
  <si>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</si>
  <si>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</si>
  <si>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</si>
  <si>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</si>
  <si>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</si>
  <si>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</si>
  <si>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</si>
  <si>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</si>
  <si>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</si>
  <si>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</si>
  <si>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</si>
  <si>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</si>
  <si>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</si>
  <si>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</si>
  <si>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</si>
  <si>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</si>
  <si>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</si>
  <si>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</si>
  <si>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</si>
  <si>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</si>
  <si>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</si>
  <si>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</si>
  <si>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</si>
  <si>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</si>
  <si>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</si>
  <si>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</si>
  <si>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</si>
  <si>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</si>
  <si>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</si>
  <si>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</si>
  <si>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</si>
  <si>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</si>
  <si>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</si>
  <si>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</si>
  <si>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</si>
  <si>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</si>
  <si>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</si>
  <si>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</si>
  <si>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</si>
  <si>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</si>
  <si>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</si>
  <si>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</si>
  <si>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</si>
  <si>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</si>
  <si>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</si>
  <si>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</si>
  <si>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</si>
  <si>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</si>
  <si>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</si>
  <si>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</si>
  <si>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</si>
  <si>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</si>
  <si>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</si>
  <si>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</si>
  <si>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</si>
  <si>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</si>
  <si>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</si>
  <si>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</si>
  <si>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</si>
  <si>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</si>
  <si>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</si>
  <si>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</si>
  <si>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</si>
  <si>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</si>
  <si>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</si>
  <si>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</si>
  <si>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</si>
  <si>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</si>
  <si>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</si>
  <si>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</si>
  <si>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</si>
  <si>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</si>
  <si>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</si>
  <si>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</si>
  <si>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</si>
  <si>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</si>
  <si>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</si>
  <si>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</si>
  <si>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</si>
  <si>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</si>
  <si>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</si>
  <si>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</si>
  <si>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</si>
  <si>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</si>
  <si>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</si>
  <si>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</si>
  <si>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</si>
  <si>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</si>
  <si>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</si>
  <si>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</si>
  <si>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</si>
  <si>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</si>
  <si>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</si>
  <si>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</si>
  <si>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</si>
  <si>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 meuble des produits surgelés n'était pas propre</t>
  </si>
  <si>
    <t>OUED LIL</t>
  </si>
  <si>
    <t>Directeur du magasin Lotfi KINZIZI</t>
  </si>
  <si>
    <t>Absence de mention de la date de réception sur les produits de boulangerie</t>
  </si>
  <si>
    <t>Local prévu uniquement pour la boulangerie</t>
  </si>
  <si>
    <t>Vérifier les produits de nettoyage avant utilisation</t>
  </si>
  <si>
    <t>Présence d'un produit de nettoyage périmé DLC : mai 2015. Le produit utilisé a perdu son efficacité</t>
  </si>
  <si>
    <t>Présence de poussière sur le meuble des produits préemballés</t>
  </si>
  <si>
    <t>Présence d'un produit dont la DLC est dépassée : Barquette ovale Les Délices de Meriem" DLC 15/09/2017</t>
  </si>
  <si>
    <t>Vérifier la DLC des produits exposés</t>
  </si>
  <si>
    <t>Les linéaires manquaient de propreté</t>
  </si>
  <si>
    <t>Renforcer le nettoyage à ces niveaux</t>
  </si>
  <si>
    <t>Quelques produits exposés manquaient d'ardoise</t>
  </si>
  <si>
    <t>Poussières sur les produits exposés</t>
  </si>
  <si>
    <t>La vérification du thermomètre n'était pas disponible le jour de l'audit</t>
  </si>
  <si>
    <t>Température à cœur des produits n'a pas été enregistrée pour le mois de août et septembre 2017</t>
  </si>
  <si>
    <t>Les autocontrôles des opérations de nettoyage et désinfection n'était pas disponible le jour de l'audit</t>
  </si>
  <si>
    <t>Absence d'un local poubelle</t>
  </si>
  <si>
    <t>Le réferentiel qualité 2017 n'était pas disponible le jour de l'audit</t>
  </si>
  <si>
    <t>Prévoir du référentiel qualité en vigueur dans chaque rayon</t>
  </si>
  <si>
    <t xml:space="preserve">Les analyses copro n'étaient pas disponibles pour le personnel du rayon fruits et légumes. (existe uniquement pour l'opératrice du rayon boulangerie) </t>
  </si>
  <si>
    <t>L'opérateur du rayon PLS n'a pas eu de formation sur le nettoyage et désinfection et la vérification du thermomètre</t>
  </si>
  <si>
    <t>Humidité 58%</t>
  </si>
  <si>
    <t>Réparer la panne</t>
  </si>
  <si>
    <t>Prévoir un local pour les bennes à ordures</t>
  </si>
  <si>
    <t>Le système à pédale de la poubelle du rayon fruits et légumes n'est pas fonctionnel</t>
  </si>
  <si>
    <t>Le système de filtration d'air au niveau du meuble des yaourts présentait une couche de poussière tombant sur les produits exposés</t>
  </si>
  <si>
    <t>Température du meuble 4ème gamme
affichée : +5°C
mesurée : +5,5°C</t>
  </si>
  <si>
    <t>Température du meuble yaourt
affichée : +4°C
mesurée : +4,5°C</t>
  </si>
  <si>
    <t>Température de la chambre froide
affichée : +7,5°C
mesurée : +6,9°C</t>
  </si>
  <si>
    <t>Absence de certificat de salubrité pour les fruits de mer (fournisseur Captain Saindbad) pour la réception du 30/08/2017. Aviser le fournisseur sur cet écart</t>
  </si>
  <si>
    <t>Fuites d'eau aux niveaux des laves mains du rayon boulangerie et celui de la vestiaire des hommes</t>
  </si>
  <si>
    <t>Le système d'éclairage de la chambre froide positive n'était pas fonctionnelle</t>
  </si>
  <si>
    <t>Le système d'éclairage du rayon n'était pas fonctionnel</t>
  </si>
  <si>
    <t>Le rangement et la séparation des produits n'étaient pas suffisants</t>
  </si>
  <si>
    <t>Le meuble des produits de volailles emballés n'était pas propre, présence de piqûres de moisissures</t>
  </si>
  <si>
    <t>Le plan anti-nuisibles n'était pas disponible le jour de l'audit. Contacter le préstataire et préparer un plan d'appâtage</t>
  </si>
  <si>
    <t>Remplacer les tubes néons défaillants du rayon fruits et légumes.
Présence d'un appât sans cache au niveau de la réserve.</t>
  </si>
  <si>
    <t>Les pommes de terre n'étaient pas fraiches. Renforcer le tri des produits exposés</t>
  </si>
  <si>
    <t>Correct</t>
  </si>
  <si>
    <t xml:space="preserve">Correct </t>
  </si>
  <si>
    <t>Réparer la poubelle ou founrir une nouvelle</t>
  </si>
  <si>
    <t>L’eau de pluie stagne au niveau du quai de réception qui était fissuré à plusieurs niveaux.</t>
  </si>
  <si>
    <t xml:space="preserve">La liste des ingrédients sur l’étiquette du produit « Gourmandise panachée » ne mentionnait pas la présence de nappage et colorant. </t>
  </si>
  <si>
    <t>Cette non-conformité est d'ordre réglementaire aviser le fournisseur sur cet écart</t>
  </si>
  <si>
    <t>La propreté des caisses des baguettes n'était pas satisfaisante</t>
  </si>
  <si>
    <t>Le rayon FLEG manquait de propreté.</t>
  </si>
  <si>
    <t>Présence de poussières sur les produits et les étagères. Renforcer le dépoussièrage à ces niveaux</t>
  </si>
  <si>
    <t>Plusieurs boites de conserves exposées étaient cabossées. Renforcer le tri des porduits non conformes</t>
  </si>
  <si>
    <t>Température meuble affichée 5°C</t>
  </si>
  <si>
    <t>HR 51%</t>
  </si>
  <si>
    <t>Le revêtement du sol de la chambre froide était écaillé.</t>
  </si>
  <si>
    <t>Le revêtement du sol de la chambre froide était écaillé.
Le luminaire de la chambre froide manquait de cache</t>
  </si>
  <si>
    <t>Réparer les éléments défaillants</t>
  </si>
  <si>
    <t xml:space="preserve">Les étagères d'exposition des produits laitiers présentaient des traces d'humidité persistantes, le nettoyage est difficile à ce niveau. </t>
  </si>
  <si>
    <t>Plusieurs luminaires n’étaient pas fonctionnels. (un email à été envoyé par le Directeur du Magasin le 26/10/2017)</t>
  </si>
  <si>
    <t xml:space="preserve">Le tue mouche de la boulangerie n'était pas fonctionnel </t>
  </si>
  <si>
    <t>Le luminaire de la chambre froide n'était pas fonctionnel</t>
  </si>
  <si>
    <t xml:space="preserve">Le revêtement du sol de la réserve et la zone de réception est ébréché </t>
  </si>
  <si>
    <t>Réparer le sol</t>
  </si>
  <si>
    <t>Le rangement au niveau des boissons, n’était pas satisfaisant.</t>
  </si>
  <si>
    <t>Les températures à cœur des produits exposés aux niveaux des meubles 4, 5 et 6 du mois de décembre 2017, n'ont pas été enregistrées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</si>
</sst>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30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1" xfId="0" applyNumberFormat="1" applyBorder="1" applyAlignment="1" applyProtection="1">
      <alignment horizontal="right"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9" fontId="23" fillId="0" borderId="1" xfId="3" applyFont="1" applyBorder="1" applyAlignment="1" applyProtection="1">
      <alignment horizontal="right" vertical="center" wrapText="1"/>
      <protection locked="0"/>
    </xf>
    <xf numFmtId="0" fontId="11" fillId="0" borderId="1" xfId="0" applyFont="1" applyBorder="1" applyAlignment="1" applyProtection="1">
      <alignment wrapText="1"/>
    </xf>
    <xf numFmtId="0" fontId="46" fillId="0" borderId="0" xfId="0" applyFont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6" fillId="0" borderId="0" xfId="0" applyFont="1"/>
    <xf numFmtId="0" fontId="46" fillId="0" borderId="0" xfId="0" applyFont="1" applyAlignment="1">
      <alignment wrapText="1"/>
    </xf>
    <xf numFmtId="0" fontId="11" fillId="0" borderId="1" xfId="0" applyFont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10" fontId="12" fillId="6" borderId="1" xfId="0" applyNumberFormat="1" applyFont="1" applyFill="1" applyBorder="1" applyAlignment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187136"/>
        <c:axId val="50867584"/>
      </c:barChart>
      <c:catAx>
        <c:axId val="8418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867584"/>
        <c:crosses val="autoZero"/>
        <c:auto val="1"/>
        <c:lblAlgn val="ctr"/>
        <c:lblOffset val="100"/>
        <c:noMultiLvlLbl val="0"/>
      </c:catAx>
      <c:valAx>
        <c:axId val="5086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18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002432"/>
        <c:axId val="129895232"/>
      </c:barChart>
      <c:catAx>
        <c:axId val="13000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95232"/>
        <c:crosses val="autoZero"/>
        <c:auto val="1"/>
        <c:lblAlgn val="ctr"/>
        <c:lblOffset val="100"/>
        <c:noMultiLvlLbl val="0"/>
      </c:catAx>
      <c:valAx>
        <c:axId val="12989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00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09952"/>
        <c:axId val="129896960"/>
      </c:barChart>
      <c:catAx>
        <c:axId val="13010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96960"/>
        <c:crosses val="autoZero"/>
        <c:auto val="1"/>
        <c:lblAlgn val="ctr"/>
        <c:lblOffset val="100"/>
        <c:noMultiLvlLbl val="0"/>
      </c:catAx>
      <c:valAx>
        <c:axId val="12989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0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10976"/>
        <c:axId val="129898688"/>
      </c:barChart>
      <c:catAx>
        <c:axId val="13011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98688"/>
        <c:crosses val="autoZero"/>
        <c:auto val="1"/>
        <c:lblAlgn val="ctr"/>
        <c:lblOffset val="100"/>
        <c:noMultiLvlLbl val="0"/>
      </c:catAx>
      <c:valAx>
        <c:axId val="12989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1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0.45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12000"/>
        <c:axId val="130375680"/>
      </c:barChart>
      <c:catAx>
        <c:axId val="13011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375680"/>
        <c:crosses val="autoZero"/>
        <c:auto val="1"/>
        <c:lblAlgn val="ctr"/>
        <c:lblOffset val="100"/>
        <c:noMultiLvlLbl val="0"/>
      </c:catAx>
      <c:valAx>
        <c:axId val="13037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1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13024"/>
        <c:axId val="130377408"/>
      </c:barChart>
      <c:catAx>
        <c:axId val="13011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377408"/>
        <c:crosses val="autoZero"/>
        <c:auto val="1"/>
        <c:lblAlgn val="ctr"/>
        <c:lblOffset val="100"/>
        <c:noMultiLvlLbl val="0"/>
      </c:catAx>
      <c:valAx>
        <c:axId val="13037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1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0.85964912280701755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876416"/>
        <c:axId val="130379136"/>
      </c:barChart>
      <c:catAx>
        <c:axId val="13087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379136"/>
        <c:crosses val="autoZero"/>
        <c:auto val="1"/>
        <c:lblAlgn val="ctr"/>
        <c:lblOffset val="100"/>
        <c:noMultiLvlLbl val="0"/>
      </c:catAx>
      <c:valAx>
        <c:axId val="13037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87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0.85546875</c:v>
                </c:pt>
                <c:pt idx="1">
                  <c:v>0.96721311475409832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876928"/>
        <c:axId val="130380864"/>
      </c:barChart>
      <c:catAx>
        <c:axId val="13087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380864"/>
        <c:crosses val="autoZero"/>
        <c:auto val="1"/>
        <c:lblAlgn val="ctr"/>
        <c:lblOffset val="100"/>
        <c:noMultiLvlLbl val="0"/>
      </c:catAx>
      <c:valAx>
        <c:axId val="13038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87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0.85755893640350878</c:v>
                </c:pt>
                <c:pt idx="1">
                  <c:v>0.88985655737704916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877440"/>
        <c:axId val="130383168"/>
        <c:extLst/>
      </c:barChart>
      <c:catAx>
        <c:axId val="13087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383168"/>
        <c:crosses val="autoZero"/>
        <c:auto val="1"/>
        <c:lblAlgn val="ctr"/>
        <c:lblOffset val="100"/>
        <c:noMultiLvlLbl val="0"/>
      </c:catAx>
      <c:valAx>
        <c:axId val="1303831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87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0877952"/>
        <c:axId val="130819200"/>
        <c:extLst/>
      </c:barChart>
      <c:catAx>
        <c:axId val="13087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819200"/>
        <c:crosses val="autoZero"/>
        <c:auto val="1"/>
        <c:lblAlgn val="ctr"/>
        <c:lblOffset val="100"/>
        <c:noMultiLvlLbl val="0"/>
      </c:catAx>
      <c:valAx>
        <c:axId val="13081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87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0.7592592592592593</c:v>
                </c:pt>
                <c:pt idx="1">
                  <c:v>0.94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700288"/>
        <c:axId val="50869312"/>
      </c:barChart>
      <c:catAx>
        <c:axId val="5070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869312"/>
        <c:crosses val="autoZero"/>
        <c:auto val="1"/>
        <c:lblAlgn val="ctr"/>
        <c:lblOffset val="100"/>
        <c:noMultiLvlLbl val="0"/>
      </c:catAx>
      <c:valAx>
        <c:axId val="5086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70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701312"/>
        <c:axId val="50871040"/>
      </c:barChart>
      <c:catAx>
        <c:axId val="5070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871040"/>
        <c:crosses val="autoZero"/>
        <c:auto val="1"/>
        <c:lblAlgn val="ctr"/>
        <c:lblOffset val="100"/>
        <c:noMultiLvlLbl val="0"/>
      </c:catAx>
      <c:valAx>
        <c:axId val="5087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70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701824"/>
        <c:axId val="129647168"/>
      </c:barChart>
      <c:catAx>
        <c:axId val="5070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47168"/>
        <c:crosses val="autoZero"/>
        <c:auto val="1"/>
        <c:lblAlgn val="ctr"/>
        <c:lblOffset val="100"/>
        <c:noMultiLvlLbl val="0"/>
      </c:catAx>
      <c:valAx>
        <c:axId val="129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70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702848"/>
        <c:axId val="129648896"/>
      </c:barChart>
      <c:catAx>
        <c:axId val="5070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48896"/>
        <c:crosses val="autoZero"/>
        <c:auto val="1"/>
        <c:lblAlgn val="ctr"/>
        <c:lblOffset val="100"/>
        <c:noMultiLvlLbl val="0"/>
      </c:catAx>
      <c:valAx>
        <c:axId val="12964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70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0.89473684210526316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703872"/>
        <c:axId val="129650624"/>
      </c:barChart>
      <c:catAx>
        <c:axId val="507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50624"/>
        <c:crosses val="autoZero"/>
        <c:auto val="1"/>
        <c:lblAlgn val="ctr"/>
        <c:lblOffset val="100"/>
        <c:noMultiLvlLbl val="0"/>
      </c:catAx>
      <c:valAx>
        <c:axId val="12965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7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0.88461538461538458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999360"/>
        <c:axId val="129652352"/>
      </c:barChart>
      <c:catAx>
        <c:axId val="12999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52352"/>
        <c:crosses val="autoZero"/>
        <c:auto val="1"/>
        <c:lblAlgn val="ctr"/>
        <c:lblOffset val="100"/>
        <c:noMultiLvlLbl val="0"/>
      </c:catAx>
      <c:valAx>
        <c:axId val="12965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99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0.91935483870967738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000384"/>
        <c:axId val="129654080"/>
      </c:barChart>
      <c:catAx>
        <c:axId val="13000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54080"/>
        <c:crosses val="autoZero"/>
        <c:auto val="1"/>
        <c:lblAlgn val="ctr"/>
        <c:lblOffset val="100"/>
        <c:noMultiLvlLbl val="0"/>
      </c:catAx>
      <c:valAx>
        <c:axId val="12965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00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160512"/>
        <c:axId val="129893504"/>
      </c:barChart>
      <c:catAx>
        <c:axId val="8416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93504"/>
        <c:crosses val="autoZero"/>
        <c:auto val="1"/>
        <c:lblAlgn val="ctr"/>
        <c:lblOffset val="100"/>
        <c:noMultiLvlLbl val="0"/>
      </c:catAx>
      <c:valAx>
        <c:axId val="12989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16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64" t="s">
        <v>378</v>
      </c>
      <c r="B18" s="264"/>
      <c r="C18" s="264"/>
      <c r="D18" s="265" t="s">
        <v>381</v>
      </c>
      <c r="E18" s="265"/>
      <c r="F18" s="265"/>
      <c r="G18" s="265"/>
      <c r="H18" s="265"/>
      <c r="I18" s="265"/>
      <c r="J18" s="265"/>
      <c r="K18" s="265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6" t="s">
        <v>350</v>
      </c>
      <c r="B21" s="266"/>
      <c r="C21" s="266"/>
      <c r="D21" s="266"/>
      <c r="E21" s="266"/>
      <c r="F21" s="266"/>
      <c r="G21" s="266"/>
      <c r="H21" s="266"/>
      <c r="I21" s="266"/>
      <c r="J21" s="266"/>
      <c r="K21" s="266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67" t="s">
        <v>352</v>
      </c>
      <c r="C23" s="267"/>
      <c r="D23" s="149"/>
      <c r="E23" s="149"/>
      <c r="F23" s="149"/>
      <c r="G23" s="149"/>
      <c r="H23" s="149"/>
      <c r="I23" s="149"/>
      <c r="J23" s="148" t="str">
        <f>D18</f>
        <v>OUED LIL</v>
      </c>
    </row>
    <row r="24" spans="1:11" ht="33" customHeight="1" x14ac:dyDescent="0.25">
      <c r="A24" s="190" t="s">
        <v>353</v>
      </c>
      <c r="B24" s="268">
        <f>AVERAGE('A1 Exploitation'!D463,'A1 Technique'!D183)</f>
        <v>0.85755893640350878</v>
      </c>
      <c r="C24" s="268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68">
        <f>AVERAGE('A2 Exploitation'!D463,'A2 Technique'!D183)</f>
        <v>0.88985655737704916</v>
      </c>
      <c r="C25" s="268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68">
        <f>AVERAGE('A3 Exploitation'!D463,'A3 Technique'!D183)</f>
        <v>0</v>
      </c>
      <c r="C26" s="268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68">
        <f>AVERAGE('A4 Exploitation'!D463,'A4 Technique'!D183)</f>
        <v>0</v>
      </c>
      <c r="C27" s="268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67" t="s">
        <v>357</v>
      </c>
      <c r="C31" s="267"/>
      <c r="D31" s="149"/>
      <c r="E31" s="149"/>
      <c r="F31" s="149"/>
      <c r="G31" s="149"/>
      <c r="H31" s="149"/>
      <c r="I31" s="149"/>
      <c r="J31" s="148" t="str">
        <f>D18</f>
        <v>OUED LIL</v>
      </c>
    </row>
    <row r="32" spans="1:11" ht="33" customHeight="1" x14ac:dyDescent="0.25">
      <c r="A32" s="190" t="s">
        <v>353</v>
      </c>
      <c r="B32" s="268">
        <f>'A1 Exploitation'!D463</f>
        <v>0.85546875</v>
      </c>
      <c r="C32" s="268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68">
        <f>'A2 Exploitation'!D463</f>
        <v>0.96721311475409832</v>
      </c>
      <c r="C33" s="268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68">
        <f>'A3 Exploitation'!D463</f>
        <v>0</v>
      </c>
      <c r="C34" s="268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68">
        <f>'A4 Exploitation'!D463</f>
        <v>0</v>
      </c>
      <c r="C35" s="268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69" t="s">
        <v>358</v>
      </c>
      <c r="C38" s="269"/>
      <c r="D38" s="149"/>
      <c r="E38" s="149"/>
      <c r="F38" s="149"/>
      <c r="G38" s="149"/>
      <c r="H38" s="149"/>
      <c r="I38" s="149"/>
      <c r="J38" s="148" t="str">
        <f>D18</f>
        <v>OUED LIL</v>
      </c>
    </row>
    <row r="39" spans="1:10" ht="33" customHeight="1" x14ac:dyDescent="0.25">
      <c r="A39" s="190" t="s">
        <v>353</v>
      </c>
      <c r="B39" s="268">
        <f>AVERAGE('A1 Exploitation'!D461, 'A1 Technique'!D181)</f>
        <v>0.5</v>
      </c>
      <c r="C39" s="268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68">
        <f>AVERAGE('A2 Exploitation'!D461, 'A2 Technique'!D181)</f>
        <v>0.5</v>
      </c>
      <c r="C40" s="268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68">
        <f>AVERAGE('A3 Exploitation'!D461, 'A3 Technique'!D181)</f>
        <v>0</v>
      </c>
      <c r="C41" s="268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68">
        <f>AVERAGE('A4 Exploitation'!D461, 'A4 Technique'!D181)</f>
        <v>0</v>
      </c>
      <c r="C42" s="268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67" t="s">
        <v>359</v>
      </c>
      <c r="C45" s="267"/>
      <c r="D45" s="149"/>
      <c r="E45" s="149"/>
      <c r="F45" s="149"/>
      <c r="G45" s="149"/>
      <c r="H45" s="149"/>
      <c r="I45" s="149"/>
      <c r="J45" s="148" t="str">
        <f>D18</f>
        <v>OUED LIL</v>
      </c>
    </row>
    <row r="46" spans="1:10" ht="33" customHeight="1" x14ac:dyDescent="0.25">
      <c r="A46" s="190" t="s">
        <v>353</v>
      </c>
      <c r="B46" s="270">
        <f>'A1 Exploitation'!D41</f>
        <v>0.95833333333333337</v>
      </c>
      <c r="C46" s="270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70">
        <f>'A2 Exploitation'!D41</f>
        <v>1</v>
      </c>
      <c r="C47" s="270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70">
        <f>'A3 Exploitation'!D41</f>
        <v>0</v>
      </c>
      <c r="C48" s="270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70">
        <f>'A4 Exploitation'!D41</f>
        <v>0</v>
      </c>
      <c r="C49" s="270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67" t="s">
        <v>360</v>
      </c>
      <c r="C52" s="267"/>
      <c r="D52" s="149"/>
      <c r="E52" s="149"/>
      <c r="F52" s="149"/>
      <c r="G52" s="149"/>
      <c r="H52" s="149"/>
      <c r="I52" s="149"/>
      <c r="J52" s="148" t="str">
        <f>D18</f>
        <v>OUED LIL</v>
      </c>
    </row>
    <row r="53" spans="1:10" ht="33" customHeight="1" x14ac:dyDescent="0.25">
      <c r="A53" s="190" t="s">
        <v>353</v>
      </c>
      <c r="B53" s="268">
        <f>'A1 Exploitation'!D97</f>
        <v>0.7592592592592593</v>
      </c>
      <c r="C53" s="268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68">
        <f>'A2 Exploitation'!D97</f>
        <v>0.94</v>
      </c>
      <c r="C54" s="268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68">
        <f>'A3 Exploitation'!D97</f>
        <v>0</v>
      </c>
      <c r="C55" s="268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68">
        <f>'A4 Exploitation'!D97</f>
        <v>0</v>
      </c>
      <c r="C56" s="268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67" t="s">
        <v>361</v>
      </c>
      <c r="C59" s="267"/>
      <c r="D59" s="149"/>
      <c r="E59" s="149"/>
      <c r="F59" s="149"/>
      <c r="G59" s="149"/>
      <c r="H59" s="149"/>
      <c r="I59" s="149"/>
      <c r="J59" s="148" t="str">
        <f>D18</f>
        <v>OUED LIL</v>
      </c>
    </row>
    <row r="60" spans="1:10" ht="33" customHeight="1" x14ac:dyDescent="0.25">
      <c r="A60" s="190" t="s">
        <v>353</v>
      </c>
      <c r="B60" s="268" t="e">
        <f>'A1 Exploitation'!D150</f>
        <v>#DIV/0!</v>
      </c>
      <c r="C60" s="268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68" t="e">
        <f>'A2 Exploitation'!D150</f>
        <v>#DIV/0!</v>
      </c>
      <c r="C61" s="268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68">
        <f>'A3 Exploitation'!D150</f>
        <v>0</v>
      </c>
      <c r="C62" s="268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68">
        <f>'A4 Exploitation'!D150</f>
        <v>0</v>
      </c>
      <c r="C63" s="268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67" t="s">
        <v>362</v>
      </c>
      <c r="C66" s="267"/>
      <c r="D66" s="149"/>
      <c r="E66" s="149"/>
      <c r="F66" s="149"/>
      <c r="G66" s="149"/>
      <c r="H66" s="149"/>
      <c r="I66" s="149"/>
      <c r="J66" s="148" t="str">
        <f>D18</f>
        <v>OUED LIL</v>
      </c>
    </row>
    <row r="67" spans="1:10" ht="33" customHeight="1" x14ac:dyDescent="0.25">
      <c r="A67" s="190" t="s">
        <v>353</v>
      </c>
      <c r="B67" s="268" t="e">
        <f>'A1 Exploitation'!D190</f>
        <v>#DIV/0!</v>
      </c>
      <c r="C67" s="268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68" t="e">
        <f>'A2 Exploitation'!D190</f>
        <v>#DIV/0!</v>
      </c>
      <c r="C68" s="268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68">
        <f>'A3 Exploitation'!D190</f>
        <v>0</v>
      </c>
      <c r="C69" s="268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68">
        <f>'A4 Exploitation'!D190</f>
        <v>0</v>
      </c>
      <c r="C70" s="268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67" t="s">
        <v>363</v>
      </c>
      <c r="C73" s="267"/>
      <c r="D73" s="149"/>
      <c r="E73" s="149"/>
      <c r="F73" s="149"/>
      <c r="G73" s="149"/>
      <c r="H73" s="149"/>
      <c r="I73" s="149"/>
      <c r="J73" s="148" t="str">
        <f>D18</f>
        <v>OUED LIL</v>
      </c>
    </row>
    <row r="74" spans="1:10" ht="33" customHeight="1" x14ac:dyDescent="0.25">
      <c r="A74" s="190" t="s">
        <v>353</v>
      </c>
      <c r="B74" s="268" t="e">
        <f>'A1 Exploitation'!D246</f>
        <v>#DIV/0!</v>
      </c>
      <c r="C74" s="268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68" t="e">
        <f>'A2 Exploitation'!D246</f>
        <v>#DIV/0!</v>
      </c>
      <c r="C75" s="268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68">
        <f>'A3 Exploitation'!D246</f>
        <v>0</v>
      </c>
      <c r="C76" s="268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68">
        <f>'A4 Exploitation'!D246</f>
        <v>0</v>
      </c>
      <c r="C77" s="268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67" t="s">
        <v>364</v>
      </c>
      <c r="C80" s="267"/>
      <c r="D80" s="149"/>
      <c r="E80" s="149"/>
      <c r="F80" s="149"/>
      <c r="G80" s="149"/>
      <c r="H80" s="149"/>
      <c r="I80" s="149"/>
      <c r="J80" s="148" t="str">
        <f>D18</f>
        <v>OUED LIL</v>
      </c>
    </row>
    <row r="81" spans="1:10" ht="33" customHeight="1" x14ac:dyDescent="0.25">
      <c r="A81" s="190" t="s">
        <v>353</v>
      </c>
      <c r="B81" s="268">
        <f>'A1 Exploitation'!D280</f>
        <v>0.89473684210526316</v>
      </c>
      <c r="C81" s="268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68">
        <f>'A2 Exploitation'!D280</f>
        <v>0.97222222222222221</v>
      </c>
      <c r="C82" s="268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68">
        <f>'A3 Exploitation'!D280</f>
        <v>0</v>
      </c>
      <c r="C83" s="268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68">
        <f>'A4 Exploitation'!D280</f>
        <v>0</v>
      </c>
      <c r="C84" s="268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67" t="s">
        <v>365</v>
      </c>
      <c r="C87" s="267"/>
      <c r="D87" s="149"/>
      <c r="E87" s="149"/>
      <c r="F87" s="149"/>
      <c r="G87" s="149"/>
      <c r="H87" s="149"/>
      <c r="I87" s="149"/>
      <c r="J87" s="148" t="str">
        <f>D18</f>
        <v>OUED LIL</v>
      </c>
    </row>
    <row r="88" spans="1:10" ht="33" customHeight="1" x14ac:dyDescent="0.25">
      <c r="A88" s="190" t="s">
        <v>353</v>
      </c>
      <c r="B88" s="268">
        <f>'A1 Exploitation'!D308</f>
        <v>0.9285714285714286</v>
      </c>
      <c r="C88" s="268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68">
        <f>'A2 Exploitation'!D308</f>
        <v>0.88461538461538458</v>
      </c>
      <c r="C89" s="268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68">
        <f>'A3 Exploitation'!D308</f>
        <v>0</v>
      </c>
      <c r="C90" s="268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68">
        <f>'A4 Exploitation'!D308</f>
        <v>0</v>
      </c>
      <c r="C91" s="268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67" t="s">
        <v>366</v>
      </c>
      <c r="C94" s="267"/>
      <c r="D94" s="149"/>
      <c r="E94" s="149"/>
      <c r="F94" s="149"/>
      <c r="G94" s="149"/>
      <c r="H94" s="149"/>
      <c r="I94" s="149"/>
      <c r="J94" s="148" t="str">
        <f>D18</f>
        <v>OUED LIL</v>
      </c>
    </row>
    <row r="95" spans="1:10" ht="33" customHeight="1" x14ac:dyDescent="0.25">
      <c r="A95" s="190" t="s">
        <v>353</v>
      </c>
      <c r="B95" s="268">
        <f>'A1 Exploitation'!D361</f>
        <v>0.91935483870967738</v>
      </c>
      <c r="C95" s="268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68">
        <f>'A2 Exploitation'!D361</f>
        <v>0.9838709677419355</v>
      </c>
      <c r="C96" s="268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68">
        <f>'A3 Exploitation'!D361</f>
        <v>0</v>
      </c>
      <c r="C97" s="268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68">
        <f>'A4 Exploitation'!D361</f>
        <v>0</v>
      </c>
      <c r="C98" s="268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67" t="s">
        <v>367</v>
      </c>
      <c r="C101" s="267"/>
      <c r="D101" s="149"/>
      <c r="E101" s="149"/>
      <c r="F101" s="149"/>
      <c r="G101" s="149"/>
      <c r="H101" s="149"/>
      <c r="I101" s="149"/>
      <c r="J101" s="148" t="str">
        <f>D18</f>
        <v>OUED LIL</v>
      </c>
    </row>
    <row r="102" spans="1:10" ht="33" customHeight="1" x14ac:dyDescent="0.25">
      <c r="A102" s="190" t="s">
        <v>353</v>
      </c>
      <c r="B102" s="268" t="e">
        <f>'A1 Exploitation'!D391</f>
        <v>#DIV/0!</v>
      </c>
      <c r="C102" s="268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68" t="e">
        <f>'A2 Exploitation'!D391</f>
        <v>#DIV/0!</v>
      </c>
      <c r="C103" s="268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68">
        <f>'A3 Exploitation'!D391</f>
        <v>0</v>
      </c>
      <c r="C104" s="268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68">
        <f>'A4 Exploitation'!D391</f>
        <v>0</v>
      </c>
      <c r="C105" s="268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67" t="s">
        <v>368</v>
      </c>
      <c r="C108" s="267"/>
      <c r="D108" s="149"/>
      <c r="E108" s="149"/>
      <c r="F108" s="149"/>
      <c r="G108" s="149"/>
      <c r="H108" s="149"/>
      <c r="I108" s="149"/>
      <c r="J108" s="148" t="str">
        <f>D18</f>
        <v>OUED LIL</v>
      </c>
    </row>
    <row r="109" spans="1:10" ht="33" customHeight="1" x14ac:dyDescent="0.25">
      <c r="A109" s="190" t="s">
        <v>353</v>
      </c>
      <c r="B109" s="268">
        <f>'A1 Exploitation'!D410</f>
        <v>1</v>
      </c>
      <c r="C109" s="268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68">
        <f>'A2 Exploitation'!D410</f>
        <v>1</v>
      </c>
      <c r="C110" s="268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68">
        <f>'A3 Exploitation'!D410</f>
        <v>0</v>
      </c>
      <c r="C111" s="268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68">
        <f>'A4 Exploitation'!D410</f>
        <v>0</v>
      </c>
      <c r="C112" s="268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67" t="s">
        <v>369</v>
      </c>
      <c r="C115" s="267"/>
      <c r="D115" s="149"/>
      <c r="E115" s="149"/>
      <c r="F115" s="149"/>
      <c r="G115" s="149"/>
      <c r="H115" s="149"/>
      <c r="I115" s="149"/>
      <c r="J115" s="148" t="str">
        <f>D18</f>
        <v>OUED LIL</v>
      </c>
    </row>
    <row r="116" spans="1:10" ht="33" customHeight="1" x14ac:dyDescent="0.25">
      <c r="A116" s="190" t="s">
        <v>353</v>
      </c>
      <c r="B116" s="268">
        <f>'A1 Exploitation'!D420</f>
        <v>0.875</v>
      </c>
      <c r="C116" s="268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68">
        <f>'A2 Exploitation'!D420</f>
        <v>1</v>
      </c>
      <c r="C117" s="268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68">
        <f>'A3 Exploitation'!D420</f>
        <v>0</v>
      </c>
      <c r="C118" s="268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68">
        <f>'A4 Exploitation'!D420</f>
        <v>0</v>
      </c>
      <c r="C119" s="268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67" t="s">
        <v>370</v>
      </c>
      <c r="C122" s="267"/>
      <c r="D122" s="149"/>
      <c r="E122" s="149"/>
      <c r="F122" s="149"/>
      <c r="G122" s="149"/>
      <c r="H122" s="149"/>
      <c r="I122" s="149"/>
      <c r="J122" s="148" t="str">
        <f>D18</f>
        <v>OUED LIL</v>
      </c>
    </row>
    <row r="123" spans="1:10" ht="33" customHeight="1" x14ac:dyDescent="0.25">
      <c r="A123" s="190" t="s">
        <v>353</v>
      </c>
      <c r="B123" s="268">
        <f>'A1 Exploitation'!D429</f>
        <v>1</v>
      </c>
      <c r="C123" s="268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68">
        <f>'A2 Exploitation'!D429</f>
        <v>1</v>
      </c>
      <c r="C124" s="268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68">
        <f>'A3 Exploitation'!D429</f>
        <v>0</v>
      </c>
      <c r="C125" s="268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68">
        <f>'A4 Exploitation'!D429</f>
        <v>0</v>
      </c>
      <c r="C126" s="268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71"/>
      <c r="C127" s="271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71"/>
      <c r="C128" s="271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67" t="s">
        <v>371</v>
      </c>
      <c r="C129" s="267"/>
      <c r="D129" s="149"/>
      <c r="E129" s="149"/>
      <c r="F129" s="149"/>
      <c r="G129" s="149"/>
      <c r="H129" s="149"/>
      <c r="I129" s="149"/>
      <c r="J129" s="148" t="str">
        <f>D18</f>
        <v>OUED LIL</v>
      </c>
    </row>
    <row r="130" spans="1:10" ht="33" customHeight="1" x14ac:dyDescent="0.25">
      <c r="A130" s="190" t="s">
        <v>353</v>
      </c>
      <c r="B130" s="268">
        <f>'A1 Exploitation'!D450</f>
        <v>0.45</v>
      </c>
      <c r="C130" s="268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68">
        <f>'A2 Exploitation'!D450</f>
        <v>1</v>
      </c>
      <c r="C131" s="268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68">
        <f>'A3 Exploitation'!D450</f>
        <v>0</v>
      </c>
      <c r="C132" s="268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68">
        <f>'A4 Exploitation'!D450</f>
        <v>0</v>
      </c>
      <c r="C133" s="268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67" t="s">
        <v>372</v>
      </c>
      <c r="C136" s="267"/>
      <c r="J136" s="148" t="str">
        <f>D18</f>
        <v>OUED LIL</v>
      </c>
    </row>
    <row r="137" spans="1:10" ht="33" customHeight="1" x14ac:dyDescent="0.25">
      <c r="A137" s="190" t="s">
        <v>353</v>
      </c>
      <c r="B137" s="268">
        <f>'A1 Exploitation'!D459</f>
        <v>1</v>
      </c>
      <c r="C137" s="268"/>
    </row>
    <row r="138" spans="1:10" ht="33" customHeight="1" x14ac:dyDescent="0.25">
      <c r="A138" s="189" t="s">
        <v>354</v>
      </c>
      <c r="B138" s="268">
        <f>'A2 Exploitation'!D459</f>
        <v>1</v>
      </c>
      <c r="C138" s="268"/>
    </row>
    <row r="139" spans="1:10" ht="33" customHeight="1" x14ac:dyDescent="0.25">
      <c r="A139" s="190" t="s">
        <v>355</v>
      </c>
      <c r="B139" s="268">
        <f>'A3 Exploitation'!D459</f>
        <v>0</v>
      </c>
      <c r="C139" s="268"/>
    </row>
    <row r="140" spans="1:10" ht="33" customHeight="1" x14ac:dyDescent="0.25">
      <c r="A140" s="190" t="s">
        <v>356</v>
      </c>
      <c r="B140" s="268">
        <f>'A4 Exploitation'!D459</f>
        <v>0</v>
      </c>
      <c r="C140" s="268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67" t="s">
        <v>373</v>
      </c>
      <c r="C143" s="267"/>
      <c r="J143" s="148" t="str">
        <f>D18</f>
        <v>OUED LIL</v>
      </c>
    </row>
    <row r="144" spans="1:10" ht="33" customHeight="1" x14ac:dyDescent="0.25">
      <c r="A144" s="190" t="s">
        <v>353</v>
      </c>
      <c r="B144" s="268">
        <f>'A1 Technique'!D183</f>
        <v>0.85964912280701755</v>
      </c>
      <c r="C144" s="268"/>
    </row>
    <row r="145" spans="1:3" ht="33" customHeight="1" x14ac:dyDescent="0.25">
      <c r="A145" s="189" t="s">
        <v>354</v>
      </c>
      <c r="B145" s="268">
        <f>'A2 Technique'!D183</f>
        <v>0.8125</v>
      </c>
      <c r="C145" s="268"/>
    </row>
    <row r="146" spans="1:3" ht="33" customHeight="1" x14ac:dyDescent="0.25">
      <c r="A146" s="190" t="s">
        <v>355</v>
      </c>
      <c r="B146" s="268">
        <f>'A3 Technique'!D183</f>
        <v>0</v>
      </c>
      <c r="C146" s="268"/>
    </row>
    <row r="147" spans="1:3" ht="33" customHeight="1" x14ac:dyDescent="0.25">
      <c r="A147" s="190" t="s">
        <v>356</v>
      </c>
      <c r="B147" s="268">
        <f>'A4 Technique'!D183</f>
        <v>0</v>
      </c>
      <c r="C147" s="26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4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55" zoomScale="90" zoomScaleNormal="71" zoomScaleSheetLayoutView="90" workbookViewId="0">
      <selection activeCell="D64" sqref="D6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84"/>
      <c r="H7" s="84"/>
      <c r="I7" s="84"/>
    </row>
    <row r="8" spans="1:9" ht="29.25" x14ac:dyDescent="0.5">
      <c r="A8" s="282" t="str">
        <f>'Page de garde'!D18</f>
        <v>OUED LIL</v>
      </c>
      <c r="B8" s="282"/>
      <c r="C8" s="282"/>
      <c r="D8" s="282"/>
      <c r="E8" s="282"/>
      <c r="F8" s="282"/>
      <c r="G8" s="85"/>
      <c r="H8" s="85"/>
      <c r="I8" s="84"/>
    </row>
    <row r="9" spans="1:9" ht="24" x14ac:dyDescent="0.45">
      <c r="A9" s="191" t="s">
        <v>44</v>
      </c>
      <c r="B9" s="283" t="s">
        <v>379</v>
      </c>
      <c r="C9" s="283"/>
      <c r="D9" s="283"/>
      <c r="E9" s="283"/>
      <c r="F9" s="284"/>
      <c r="G9" s="85"/>
      <c r="H9" s="85"/>
      <c r="I9" s="84"/>
    </row>
    <row r="10" spans="1:9" ht="24" x14ac:dyDescent="0.45">
      <c r="A10" s="192" t="s">
        <v>46</v>
      </c>
      <c r="B10" s="285" t="s">
        <v>382</v>
      </c>
      <c r="C10" s="285"/>
      <c r="D10" s="285"/>
      <c r="E10" s="285"/>
      <c r="F10" s="285"/>
      <c r="G10" s="85"/>
      <c r="H10" s="85"/>
      <c r="I10" s="84"/>
    </row>
    <row r="11" spans="1:9" ht="24" x14ac:dyDescent="0.45">
      <c r="A11" s="191" t="s">
        <v>45</v>
      </c>
      <c r="B11" s="279">
        <v>43003</v>
      </c>
      <c r="C11" s="279"/>
      <c r="D11" s="279"/>
      <c r="E11" s="279"/>
      <c r="F11" s="279"/>
      <c r="G11" s="85"/>
      <c r="H11" s="85"/>
      <c r="I11" s="84"/>
    </row>
    <row r="12" spans="1:9" ht="24" x14ac:dyDescent="0.45">
      <c r="A12" s="191" t="s">
        <v>260</v>
      </c>
      <c r="B12" s="286">
        <f>D463</f>
        <v>0.85546875</v>
      </c>
      <c r="C12" s="286"/>
      <c r="D12" s="286"/>
      <c r="E12" s="286"/>
      <c r="F12" s="286"/>
      <c r="G12" s="85"/>
      <c r="H12" s="85"/>
      <c r="I12" s="84"/>
    </row>
    <row r="13" spans="1:9" ht="22.5" x14ac:dyDescent="0.45">
      <c r="A13" s="28"/>
      <c r="B13" s="29"/>
      <c r="C13" s="29"/>
      <c r="D13" s="287"/>
      <c r="E13" s="287"/>
      <c r="F13" s="287"/>
      <c r="G13" s="287"/>
      <c r="H13" s="287"/>
      <c r="I13" s="3"/>
    </row>
    <row r="14" spans="1:9" ht="16.5" x14ac:dyDescent="0.3">
      <c r="A14" s="288" t="s">
        <v>32</v>
      </c>
      <c r="B14" s="289" t="s">
        <v>33</v>
      </c>
      <c r="C14" s="289"/>
      <c r="D14" s="289" t="s">
        <v>48</v>
      </c>
      <c r="E14" s="290" t="s">
        <v>331</v>
      </c>
      <c r="F14" s="289" t="s">
        <v>202</v>
      </c>
      <c r="G14" s="29"/>
      <c r="H14" s="29"/>
    </row>
    <row r="15" spans="1:9" ht="16.5" x14ac:dyDescent="0.3">
      <c r="A15" s="288"/>
      <c r="B15" s="55" t="s">
        <v>36</v>
      </c>
      <c r="C15" s="55" t="s">
        <v>35</v>
      </c>
      <c r="D15" s="289"/>
      <c r="E15" s="290"/>
      <c r="F15" s="289"/>
      <c r="G15" s="29"/>
      <c r="H15" s="29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29"/>
      <c r="H16" s="29"/>
    </row>
    <row r="17" spans="1:8" ht="18" x14ac:dyDescent="0.3">
      <c r="A17" s="133">
        <f>B11</f>
        <v>43003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6" t="s">
        <v>10</v>
      </c>
      <c r="B19" s="93">
        <v>2</v>
      </c>
      <c r="C19" s="93"/>
      <c r="D19" s="245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35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1</v>
      </c>
      <c r="C32" s="88"/>
      <c r="D32" s="245" t="s">
        <v>410</v>
      </c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1"/>
      <c r="E34" s="241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40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91" t="s">
        <v>131</v>
      </c>
      <c r="B43" s="291"/>
      <c r="C43" s="291"/>
      <c r="D43" s="291"/>
      <c r="E43" s="291"/>
      <c r="F43" s="291"/>
    </row>
    <row r="44" spans="1:7" x14ac:dyDescent="0.25">
      <c r="A44" s="134">
        <f>B11</f>
        <v>43003</v>
      </c>
      <c r="B44" s="5"/>
      <c r="C44" s="6"/>
      <c r="D44" s="5"/>
    </row>
    <row r="45" spans="1:7" ht="16.5" x14ac:dyDescent="0.25">
      <c r="A45" s="277" t="s">
        <v>63</v>
      </c>
      <c r="B45" s="278"/>
      <c r="C45" s="278"/>
      <c r="D45" s="278"/>
      <c r="E45" s="278"/>
      <c r="F45" s="27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94"/>
      <c r="D49" s="108"/>
      <c r="E49" s="102"/>
      <c r="F49" s="102"/>
    </row>
    <row r="50" spans="1:6" ht="30" x14ac:dyDescent="0.25">
      <c r="A50" s="34" t="s">
        <v>134</v>
      </c>
      <c r="B50" s="121">
        <v>1</v>
      </c>
      <c r="C50" s="94"/>
      <c r="D50" s="108" t="s">
        <v>383</v>
      </c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13</v>
      </c>
    </row>
    <row r="55" spans="1:6" x14ac:dyDescent="0.25">
      <c r="A55" s="198" t="s">
        <v>37</v>
      </c>
      <c r="B55" s="199"/>
      <c r="C55" s="200"/>
      <c r="D55" s="201">
        <f>D54/(COUNT(B46:C53)*2)</f>
        <v>0.9285714285714286</v>
      </c>
    </row>
    <row r="56" spans="1:6" x14ac:dyDescent="0.25">
      <c r="A56" s="8"/>
      <c r="B56" s="5"/>
      <c r="C56" s="6"/>
      <c r="D56" s="5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x14ac:dyDescent="0.25">
      <c r="A59" s="16" t="s">
        <v>193</v>
      </c>
      <c r="B59" s="121">
        <v>2</v>
      </c>
      <c r="C59" s="100"/>
      <c r="D59" s="114"/>
      <c r="E59" s="101"/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15" t="s">
        <v>384</v>
      </c>
      <c r="E70" s="101"/>
      <c r="F70" s="124"/>
    </row>
    <row r="71" spans="1:7" s="24" customFormat="1" x14ac:dyDescent="0.25">
      <c r="A71" s="16" t="s">
        <v>275</v>
      </c>
      <c r="B71" s="121">
        <v>2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>
        <v>2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>
        <v>2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2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>
        <v>0</v>
      </c>
      <c r="C78" s="99"/>
      <c r="D78" s="108" t="s">
        <v>386</v>
      </c>
      <c r="E78" s="241" t="s">
        <v>385</v>
      </c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24</v>
      </c>
    </row>
    <row r="82" spans="1:6" x14ac:dyDescent="0.25">
      <c r="A82" s="207" t="s">
        <v>37</v>
      </c>
      <c r="B82" s="208"/>
      <c r="C82" s="209"/>
      <c r="D82" s="210">
        <f>D81/(COUNT(B58:C80)*2)</f>
        <v>0.92307692307692313</v>
      </c>
    </row>
    <row r="83" spans="1:6" x14ac:dyDescent="0.25">
      <c r="A83" s="8"/>
      <c r="B83" s="5"/>
      <c r="C83" s="6"/>
      <c r="D83" s="5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ht="30" x14ac:dyDescent="0.25">
      <c r="A86" s="17" t="s">
        <v>99</v>
      </c>
      <c r="B86" s="121">
        <v>1</v>
      </c>
      <c r="C86" s="105"/>
      <c r="D86" s="107" t="s">
        <v>387</v>
      </c>
      <c r="E86" s="102"/>
      <c r="F86" s="102"/>
    </row>
    <row r="87" spans="1:6" ht="45" x14ac:dyDescent="0.35">
      <c r="A87" s="54" t="s">
        <v>59</v>
      </c>
      <c r="B87" s="121">
        <v>0</v>
      </c>
      <c r="C87" s="160">
        <f>IF(B87=0, -5, "0")</f>
        <v>-5</v>
      </c>
      <c r="D87" s="108" t="s">
        <v>388</v>
      </c>
      <c r="E87" s="87" t="s">
        <v>389</v>
      </c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2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>
        <v>2</v>
      </c>
      <c r="C92" s="106"/>
      <c r="D92" s="237">
        <v>1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4</v>
      </c>
    </row>
    <row r="94" spans="1:6" x14ac:dyDescent="0.25">
      <c r="A94" s="198" t="s">
        <v>37</v>
      </c>
      <c r="B94" s="199"/>
      <c r="C94" s="200"/>
      <c r="D94" s="201">
        <f>D93/(COUNT(B85:C91)*2)</f>
        <v>0.2857142857142857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41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0.7592592592592593</v>
      </c>
    </row>
    <row r="98" spans="1:6" x14ac:dyDescent="0.25">
      <c r="A98" s="4"/>
      <c r="B98" s="5"/>
      <c r="C98" s="6"/>
      <c r="D98" s="5"/>
    </row>
    <row r="99" spans="1:6" ht="19.5" x14ac:dyDescent="0.25">
      <c r="A99" s="274" t="s">
        <v>123</v>
      </c>
      <c r="B99" s="275"/>
      <c r="C99" s="275"/>
      <c r="D99" s="275"/>
      <c r="E99" s="275"/>
      <c r="F99" s="276"/>
    </row>
    <row r="100" spans="1:6" x14ac:dyDescent="0.25">
      <c r="A100" s="134">
        <f>B11</f>
        <v>43003</v>
      </c>
      <c r="B100" s="5"/>
      <c r="C100" s="6"/>
      <c r="D100" s="5"/>
    </row>
    <row r="101" spans="1:6" ht="16.5" x14ac:dyDescent="0.25">
      <c r="A101" s="277" t="s">
        <v>63</v>
      </c>
      <c r="B101" s="278"/>
      <c r="C101" s="278"/>
      <c r="D101" s="278"/>
      <c r="E101" s="278"/>
      <c r="F101" s="27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72" t="s">
        <v>127</v>
      </c>
      <c r="B113" s="273"/>
      <c r="C113" s="273"/>
      <c r="D113" s="273"/>
      <c r="E113" s="273"/>
      <c r="F113" s="273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72" t="s">
        <v>72</v>
      </c>
      <c r="B137" s="273"/>
      <c r="C137" s="273"/>
      <c r="D137" s="273"/>
      <c r="E137" s="273"/>
      <c r="F137" s="273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7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74" t="s">
        <v>124</v>
      </c>
      <c r="B152" s="275"/>
      <c r="C152" s="275"/>
      <c r="D152" s="275"/>
      <c r="E152" s="275"/>
      <c r="F152" s="276"/>
    </row>
    <row r="153" spans="1:6" x14ac:dyDescent="0.25">
      <c r="A153" s="134">
        <f>B11</f>
        <v>43003</v>
      </c>
      <c r="B153" s="5"/>
      <c r="C153" s="6"/>
      <c r="D153" s="50"/>
    </row>
    <row r="154" spans="1:6" ht="16.5" x14ac:dyDescent="0.25">
      <c r="A154" s="277" t="s">
        <v>63</v>
      </c>
      <c r="B154" s="278"/>
      <c r="C154" s="278"/>
      <c r="D154" s="278"/>
      <c r="E154" s="278"/>
      <c r="F154" s="278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72" t="s">
        <v>128</v>
      </c>
      <c r="B166" s="273"/>
      <c r="C166" s="273"/>
      <c r="D166" s="273"/>
      <c r="E166" s="273"/>
      <c r="F166" s="273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7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74" t="s">
        <v>157</v>
      </c>
      <c r="B192" s="275"/>
      <c r="C192" s="275"/>
      <c r="D192" s="275"/>
      <c r="E192" s="275"/>
      <c r="F192" s="276"/>
    </row>
    <row r="193" spans="1:7" x14ac:dyDescent="0.25">
      <c r="A193" s="139">
        <f>B11</f>
        <v>43003</v>
      </c>
      <c r="B193" s="5"/>
      <c r="C193" s="6"/>
      <c r="D193" s="5"/>
    </row>
    <row r="194" spans="1:7" ht="18" x14ac:dyDescent="0.25">
      <c r="A194" s="272" t="s">
        <v>150</v>
      </c>
      <c r="B194" s="273"/>
      <c r="C194" s="273"/>
      <c r="D194" s="273"/>
      <c r="E194" s="273"/>
      <c r="F194" s="273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72" t="s">
        <v>75</v>
      </c>
      <c r="B209" s="273"/>
      <c r="C209" s="273"/>
      <c r="D209" s="273"/>
      <c r="E209" s="273"/>
      <c r="F209" s="273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72" t="s">
        <v>181</v>
      </c>
      <c r="B232" s="273"/>
      <c r="C232" s="273"/>
      <c r="D232" s="273"/>
      <c r="E232" s="273"/>
      <c r="F232" s="273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74" t="s">
        <v>4</v>
      </c>
      <c r="B249" s="275"/>
      <c r="C249" s="275"/>
      <c r="D249" s="275"/>
      <c r="E249" s="275"/>
      <c r="F249" s="276"/>
    </row>
    <row r="250" spans="1:6" x14ac:dyDescent="0.25">
      <c r="A250" s="142">
        <f>B11</f>
        <v>43003</v>
      </c>
      <c r="B250" s="5"/>
      <c r="C250" s="6"/>
      <c r="D250" s="50"/>
    </row>
    <row r="251" spans="1:6" ht="18" x14ac:dyDescent="0.25">
      <c r="A251" s="272" t="s">
        <v>19</v>
      </c>
      <c r="B251" s="273"/>
      <c r="C251" s="273"/>
      <c r="D251" s="273"/>
      <c r="E251" s="273"/>
      <c r="F251" s="273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5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72" t="s">
        <v>116</v>
      </c>
      <c r="B263" s="273"/>
      <c r="C263" s="273"/>
      <c r="D263" s="273"/>
      <c r="E263" s="273"/>
      <c r="F263" s="273"/>
    </row>
    <row r="264" spans="1:7" x14ac:dyDescent="0.25">
      <c r="A264" s="16" t="s">
        <v>284</v>
      </c>
      <c r="B264" s="100">
        <v>2</v>
      </c>
      <c r="C264" s="100"/>
      <c r="D264" s="102"/>
      <c r="E264" s="102"/>
      <c r="F264" s="124"/>
    </row>
    <row r="265" spans="1:7" ht="30" x14ac:dyDescent="0.25">
      <c r="A265" s="120" t="s">
        <v>345</v>
      </c>
      <c r="B265" s="122">
        <v>0</v>
      </c>
      <c r="C265" s="105"/>
      <c r="D265" s="241" t="s">
        <v>390</v>
      </c>
      <c r="E265" s="101" t="s">
        <v>391</v>
      </c>
      <c r="F265" s="102"/>
    </row>
    <row r="266" spans="1:7" x14ac:dyDescent="0.25">
      <c r="A266" s="17" t="s">
        <v>5</v>
      </c>
      <c r="B266" s="122">
        <v>1</v>
      </c>
      <c r="C266" s="105"/>
      <c r="D266" s="108" t="s">
        <v>392</v>
      </c>
      <c r="E266" s="102"/>
      <c r="F266" s="102"/>
    </row>
    <row r="267" spans="1:7" ht="30" x14ac:dyDescent="0.35">
      <c r="A267" s="54" t="s">
        <v>340</v>
      </c>
      <c r="B267" s="122">
        <v>1</v>
      </c>
      <c r="C267" s="160" t="str">
        <f>IF(B267=0, -5, "0")</f>
        <v>0</v>
      </c>
      <c r="D267" s="108" t="s">
        <v>418</v>
      </c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>
        <v>2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52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18</v>
      </c>
    </row>
    <row r="277" spans="1:6" x14ac:dyDescent="0.25">
      <c r="A277" s="198" t="s">
        <v>37</v>
      </c>
      <c r="B277" s="199"/>
      <c r="C277" s="200"/>
      <c r="D277" s="201">
        <f>D276/(COUNT(B264:C274)*2)</f>
        <v>0.81818181818181823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34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0.89473684210526316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74" t="s">
        <v>21</v>
      </c>
      <c r="B282" s="275"/>
      <c r="C282" s="275"/>
      <c r="D282" s="275"/>
      <c r="E282" s="275"/>
      <c r="F282" s="276"/>
    </row>
    <row r="283" spans="1:6" x14ac:dyDescent="0.25">
      <c r="A283" s="143">
        <f>B11</f>
        <v>43003</v>
      </c>
      <c r="B283" s="5"/>
      <c r="C283" s="6"/>
      <c r="D283" s="5"/>
    </row>
    <row r="284" spans="1:6" ht="18" x14ac:dyDescent="0.25">
      <c r="A284" s="272" t="s">
        <v>12</v>
      </c>
      <c r="B284" s="273"/>
      <c r="C284" s="273"/>
      <c r="D284" s="273"/>
      <c r="E284" s="273"/>
      <c r="F284" s="273"/>
    </row>
    <row r="285" spans="1:6" x14ac:dyDescent="0.25">
      <c r="A285" s="16" t="s">
        <v>103</v>
      </c>
      <c r="B285" s="105">
        <v>2</v>
      </c>
      <c r="C285" s="105"/>
      <c r="D285" s="245"/>
      <c r="E285" s="102"/>
      <c r="F285" s="102"/>
    </row>
    <row r="286" spans="1:6" ht="30" x14ac:dyDescent="0.25">
      <c r="A286" s="16" t="s">
        <v>51</v>
      </c>
      <c r="B286" s="121">
        <v>1</v>
      </c>
      <c r="C286" s="105"/>
      <c r="D286" s="8" t="s">
        <v>414</v>
      </c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1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72" t="s">
        <v>25</v>
      </c>
      <c r="B297" s="273"/>
      <c r="C297" s="273"/>
      <c r="D297" s="273"/>
      <c r="E297" s="273"/>
      <c r="F297" s="273"/>
    </row>
    <row r="298" spans="1:9" x14ac:dyDescent="0.25">
      <c r="A298" s="16" t="s">
        <v>104</v>
      </c>
      <c r="B298" s="105">
        <v>2</v>
      </c>
      <c r="C298" s="105"/>
      <c r="D298" s="245"/>
      <c r="E298" s="245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2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87"/>
      <c r="E301" s="119"/>
      <c r="F301" s="102"/>
    </row>
    <row r="302" spans="1:9" x14ac:dyDescent="0.25">
      <c r="A302" s="20" t="s">
        <v>105</v>
      </c>
      <c r="B302" s="121">
        <v>1</v>
      </c>
      <c r="C302" s="105"/>
      <c r="D302" s="87" t="s">
        <v>393</v>
      </c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40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26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74" t="s">
        <v>8</v>
      </c>
      <c r="B310" s="275"/>
      <c r="C310" s="275"/>
      <c r="D310" s="275"/>
      <c r="E310" s="275"/>
      <c r="F310" s="276"/>
    </row>
    <row r="311" spans="1:6" x14ac:dyDescent="0.25">
      <c r="A311" s="134">
        <f>B11</f>
        <v>43003</v>
      </c>
      <c r="B311" s="5"/>
      <c r="C311" s="6"/>
      <c r="D311" s="50"/>
    </row>
    <row r="312" spans="1:6" ht="16.5" x14ac:dyDescent="0.25">
      <c r="A312" s="277" t="s">
        <v>107</v>
      </c>
      <c r="B312" s="278"/>
      <c r="C312" s="278"/>
      <c r="D312" s="278"/>
      <c r="E312" s="278"/>
      <c r="F312" s="278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ht="30" x14ac:dyDescent="0.25">
      <c r="A319" s="19" t="s">
        <v>264</v>
      </c>
      <c r="B319" s="121">
        <v>1</v>
      </c>
      <c r="C319" s="22"/>
      <c r="D319" s="9" t="s">
        <v>394</v>
      </c>
      <c r="E319" s="102"/>
      <c r="F319" s="102"/>
    </row>
    <row r="320" spans="1:6" ht="30" x14ac:dyDescent="0.25">
      <c r="A320" s="19" t="s">
        <v>27</v>
      </c>
      <c r="B320" s="121">
        <v>1</v>
      </c>
      <c r="C320" s="21"/>
      <c r="D320" s="9" t="s">
        <v>395</v>
      </c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14</v>
      </c>
    </row>
    <row r="322" spans="1:6" x14ac:dyDescent="0.25">
      <c r="A322" s="198" t="s">
        <v>37</v>
      </c>
      <c r="B322" s="199"/>
      <c r="C322" s="200"/>
      <c r="D322" s="201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72" t="s">
        <v>25</v>
      </c>
      <c r="B324" s="273"/>
      <c r="C324" s="273"/>
      <c r="D324" s="273"/>
      <c r="E324" s="273"/>
      <c r="F324" s="273"/>
    </row>
    <row r="325" spans="1:6" x14ac:dyDescent="0.25">
      <c r="A325" s="16" t="s">
        <v>294</v>
      </c>
      <c r="B325" s="100">
        <v>2</v>
      </c>
      <c r="C325" s="100"/>
      <c r="D325" s="248"/>
      <c r="E325" s="87"/>
      <c r="F325" s="102"/>
    </row>
    <row r="326" spans="1:6" ht="30" x14ac:dyDescent="0.25">
      <c r="A326" s="17" t="s">
        <v>99</v>
      </c>
      <c r="B326" s="122">
        <v>1</v>
      </c>
      <c r="C326" s="105"/>
      <c r="D326" s="9" t="s">
        <v>415</v>
      </c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248"/>
      <c r="E330" s="250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19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249"/>
      <c r="E332" s="87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ht="30" x14ac:dyDescent="0.25">
      <c r="A334" s="17" t="s">
        <v>233</v>
      </c>
      <c r="B334" s="122">
        <v>1</v>
      </c>
      <c r="C334" s="105"/>
      <c r="D334" s="87" t="s">
        <v>396</v>
      </c>
      <c r="E334" s="87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22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72" t="s">
        <v>118</v>
      </c>
      <c r="B340" s="273"/>
      <c r="C340" s="273"/>
      <c r="D340" s="273"/>
      <c r="E340" s="273"/>
      <c r="F340" s="273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72" t="s">
        <v>29</v>
      </c>
      <c r="B349" s="273"/>
      <c r="C349" s="273"/>
      <c r="D349" s="273"/>
      <c r="E349" s="273"/>
      <c r="F349" s="273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1</v>
      </c>
      <c r="C352" s="105"/>
      <c r="D352" s="254" t="s">
        <v>380</v>
      </c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9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7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57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0.91935483870967738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74" t="s">
        <v>119</v>
      </c>
      <c r="B363" s="275"/>
      <c r="C363" s="275"/>
      <c r="D363" s="275"/>
      <c r="E363" s="275"/>
      <c r="F363" s="276"/>
    </row>
    <row r="364" spans="1:6" x14ac:dyDescent="0.25">
      <c r="A364" s="142">
        <f>B11</f>
        <v>43003</v>
      </c>
      <c r="B364" s="5"/>
      <c r="C364" s="6"/>
      <c r="D364" s="5"/>
    </row>
    <row r="365" spans="1:6" ht="16.5" x14ac:dyDescent="0.25">
      <c r="A365" s="277" t="s">
        <v>19</v>
      </c>
      <c r="B365" s="278"/>
      <c r="C365" s="278"/>
      <c r="D365" s="278"/>
      <c r="E365" s="278"/>
      <c r="F365" s="278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7" t="s">
        <v>116</v>
      </c>
      <c r="B376" s="278"/>
      <c r="C376" s="278"/>
      <c r="D376" s="278"/>
      <c r="E376" s="278"/>
      <c r="F376" s="27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253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74" t="s">
        <v>346</v>
      </c>
      <c r="B393" s="275"/>
      <c r="C393" s="275"/>
      <c r="D393" s="275"/>
      <c r="E393" s="275"/>
      <c r="F393" s="276"/>
    </row>
    <row r="394" spans="1:7" s="118" customFormat="1" x14ac:dyDescent="0.25">
      <c r="A394" s="145">
        <f>+B11</f>
        <v>43003</v>
      </c>
      <c r="B394" s="5"/>
      <c r="C394" s="6"/>
      <c r="D394" s="5"/>
    </row>
    <row r="395" spans="1:7" ht="18" x14ac:dyDescent="0.25">
      <c r="A395" s="272" t="s">
        <v>347</v>
      </c>
      <c r="B395" s="273"/>
      <c r="C395" s="273"/>
      <c r="D395" s="273"/>
      <c r="E395" s="273"/>
      <c r="F395" s="273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72" t="s">
        <v>31</v>
      </c>
      <c r="B402" s="273"/>
      <c r="C402" s="273"/>
      <c r="D402" s="273"/>
      <c r="E402" s="273"/>
      <c r="F402" s="273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40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74" t="s">
        <v>170</v>
      </c>
      <c r="B412" s="275"/>
      <c r="C412" s="275"/>
      <c r="D412" s="275"/>
      <c r="E412" s="275"/>
      <c r="F412" s="276"/>
    </row>
    <row r="413" spans="1:6" x14ac:dyDescent="0.25">
      <c r="A413" s="14"/>
      <c r="B413" s="5"/>
      <c r="C413" s="6"/>
      <c r="D413" s="5"/>
    </row>
    <row r="414" spans="1:6" ht="45" x14ac:dyDescent="0.25">
      <c r="A414" s="18" t="s">
        <v>15</v>
      </c>
      <c r="B414" s="105">
        <v>1</v>
      </c>
      <c r="C414" s="105"/>
      <c r="D414" s="87" t="s">
        <v>416</v>
      </c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2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74" t="s">
        <v>82</v>
      </c>
      <c r="B422" s="275"/>
      <c r="C422" s="275"/>
      <c r="D422" s="275"/>
      <c r="E422" s="275"/>
      <c r="F422" s="27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1" t="s">
        <v>397</v>
      </c>
      <c r="E425" s="246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40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74" t="s">
        <v>143</v>
      </c>
      <c r="B431" s="275"/>
      <c r="C431" s="275"/>
      <c r="D431" s="275"/>
      <c r="E431" s="275"/>
      <c r="F431" s="27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45" x14ac:dyDescent="0.35">
      <c r="A435" s="56" t="s">
        <v>100</v>
      </c>
      <c r="B435" s="121">
        <v>0</v>
      </c>
      <c r="C435" s="160">
        <f>IF(B435=0, -5, "0")</f>
        <v>-5</v>
      </c>
      <c r="D435" s="87" t="s">
        <v>398</v>
      </c>
      <c r="E435" s="87" t="s">
        <v>399</v>
      </c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 t="s">
        <v>34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1</v>
      </c>
      <c r="C438" s="105"/>
      <c r="D438" s="241" t="s">
        <v>400</v>
      </c>
      <c r="E438" s="87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 t="s">
        <v>34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45" x14ac:dyDescent="0.25">
      <c r="A446" s="70" t="s">
        <v>376</v>
      </c>
      <c r="B446" s="121">
        <v>1</v>
      </c>
      <c r="C446" s="128"/>
      <c r="D446" s="126" t="s">
        <v>401</v>
      </c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3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0.45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74" t="s">
        <v>144</v>
      </c>
      <c r="B452" s="275"/>
      <c r="C452" s="275"/>
      <c r="D452" s="275"/>
      <c r="E452" s="275"/>
      <c r="F452" s="276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87"/>
      <c r="E455" s="87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40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9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219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0.85546875</v>
      </c>
    </row>
  </sheetData>
  <sheetProtection algorithmName="SHA-512" hashValue="ef5DYVQW/gV3L7/7mTqRmNVR9xYgI/X7WjvjKhu9MaRKv4IdLhlr8h9k0TsqJUXrxzU3/CM7r3wybsem1HK9CQ==" saltValue="IFdd9gvBsr9hR7D2POiodw==" spinCount="100000" sheet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28" zoomScale="80" zoomScaleSheetLayoutView="80" workbookViewId="0">
      <selection activeCell="B45" sqref="B45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96"/>
      <c r="E1" s="296"/>
      <c r="F1" s="296"/>
      <c r="G1" s="296"/>
      <c r="H1" s="296"/>
      <c r="I1" s="296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85"/>
      <c r="H6" s="85"/>
      <c r="I6" s="85"/>
    </row>
    <row r="7" spans="1:9" s="29" customFormat="1" ht="21.75" customHeight="1" x14ac:dyDescent="0.45">
      <c r="A7" s="282" t="str">
        <f>'A1 Exploitation'!A8:F8</f>
        <v>OUED LIL</v>
      </c>
      <c r="B7" s="282"/>
      <c r="C7" s="282"/>
      <c r="D7" s="282"/>
      <c r="E7" s="282"/>
      <c r="F7" s="282"/>
      <c r="G7" s="85"/>
      <c r="H7" s="85"/>
      <c r="I7" s="85"/>
    </row>
    <row r="8" spans="1:9" s="29" customFormat="1" ht="24" x14ac:dyDescent="0.45">
      <c r="A8" s="191" t="s">
        <v>44</v>
      </c>
      <c r="B8" s="297" t="str">
        <f>'A1 Exploitation'!B9:F9</f>
        <v>Mme Samah SLAIMI</v>
      </c>
      <c r="C8" s="297"/>
      <c r="D8" s="297"/>
      <c r="E8" s="297"/>
      <c r="F8" s="298"/>
      <c r="G8" s="85"/>
      <c r="H8" s="85"/>
      <c r="I8" s="85"/>
    </row>
    <row r="9" spans="1:9" s="29" customFormat="1" ht="24" x14ac:dyDescent="0.45">
      <c r="A9" s="192" t="s">
        <v>46</v>
      </c>
      <c r="B9" s="299" t="str">
        <f>'A1 Exploitation'!B10:F10</f>
        <v>Directeur du magasin Lotfi KINZIZI</v>
      </c>
      <c r="C9" s="299"/>
      <c r="D9" s="299"/>
      <c r="E9" s="299"/>
      <c r="F9" s="299"/>
      <c r="G9" s="85"/>
      <c r="H9" s="85"/>
      <c r="I9" s="85"/>
    </row>
    <row r="10" spans="1:9" s="29" customFormat="1" ht="24" x14ac:dyDescent="0.45">
      <c r="A10" s="191" t="s">
        <v>45</v>
      </c>
      <c r="B10" s="295">
        <f>'A1 Exploitation'!B11:F11</f>
        <v>43003</v>
      </c>
      <c r="C10" s="295"/>
      <c r="D10" s="295"/>
      <c r="E10" s="295"/>
      <c r="F10" s="295"/>
      <c r="G10" s="85"/>
      <c r="H10" s="85"/>
      <c r="I10" s="85"/>
    </row>
    <row r="11" spans="1:9" s="29" customFormat="1" ht="24" x14ac:dyDescent="0.45">
      <c r="A11" s="191" t="s">
        <v>318</v>
      </c>
      <c r="B11" s="300">
        <f>D183</f>
        <v>0.85964912280701755</v>
      </c>
      <c r="C11" s="300"/>
      <c r="D11" s="300"/>
      <c r="E11" s="300"/>
      <c r="F11" s="300"/>
      <c r="G11" s="85"/>
      <c r="H11" s="85"/>
      <c r="I11" s="85"/>
    </row>
    <row r="12" spans="1:9" s="29" customFormat="1" ht="22.5" x14ac:dyDescent="0.45">
      <c r="A12" s="28"/>
      <c r="D12" s="287"/>
      <c r="E12" s="287"/>
      <c r="F12" s="287"/>
      <c r="G12" s="287"/>
      <c r="H12" s="287"/>
      <c r="I12" s="31"/>
    </row>
    <row r="13" spans="1:9" s="29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90" t="s">
        <v>201</v>
      </c>
      <c r="F13" s="289" t="s">
        <v>202</v>
      </c>
    </row>
    <row r="14" spans="1:9" s="29" customFormat="1" ht="12.75" customHeight="1" x14ac:dyDescent="0.3">
      <c r="A14" s="288"/>
      <c r="B14" s="55" t="s">
        <v>36</v>
      </c>
      <c r="C14" s="55" t="s">
        <v>35</v>
      </c>
      <c r="D14" s="289"/>
      <c r="E14" s="290"/>
      <c r="F14" s="28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94" t="s">
        <v>0</v>
      </c>
      <c r="B16" s="294"/>
      <c r="C16" s="294"/>
      <c r="D16" s="294"/>
      <c r="E16" s="294"/>
      <c r="F16" s="294"/>
    </row>
    <row r="17" spans="1:6" x14ac:dyDescent="0.3">
      <c r="A17" s="32" t="s">
        <v>296</v>
      </c>
      <c r="B17" s="163">
        <v>2</v>
      </c>
      <c r="C17" s="163"/>
      <c r="D17" s="244"/>
      <c r="E17" s="24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94" t="s">
        <v>4</v>
      </c>
      <c r="B25" s="294"/>
      <c r="C25" s="294"/>
      <c r="D25" s="294"/>
      <c r="E25" s="294"/>
      <c r="F25" s="294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ht="49.5" x14ac:dyDescent="0.3">
      <c r="A27" s="32" t="s">
        <v>94</v>
      </c>
      <c r="B27" s="163">
        <v>2</v>
      </c>
      <c r="C27" s="163"/>
      <c r="D27" s="164" t="s">
        <v>409</v>
      </c>
      <c r="E27" s="163"/>
      <c r="F27" s="163"/>
    </row>
    <row r="28" spans="1:6" ht="49.5" x14ac:dyDescent="0.3">
      <c r="A28" s="32" t="s">
        <v>305</v>
      </c>
      <c r="B28" s="163">
        <v>2</v>
      </c>
      <c r="C28" s="163"/>
      <c r="D28" s="164" t="s">
        <v>407</v>
      </c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ht="33" x14ac:dyDescent="0.3">
      <c r="A31" s="32" t="s">
        <v>317</v>
      </c>
      <c r="B31" s="163">
        <v>1</v>
      </c>
      <c r="C31" s="163"/>
      <c r="D31" s="164" t="s">
        <v>413</v>
      </c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11</v>
      </c>
    </row>
    <row r="33" spans="1:6" x14ac:dyDescent="0.3">
      <c r="A33" s="193" t="s">
        <v>319</v>
      </c>
      <c r="B33" s="194"/>
      <c r="C33" s="195"/>
      <c r="D33" s="197">
        <f>D32/(COUNT(B26:C31)*2)</f>
        <v>0.91666666666666663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94" t="s">
        <v>231</v>
      </c>
      <c r="B35" s="294"/>
      <c r="C35" s="294"/>
      <c r="D35" s="294"/>
      <c r="E35" s="294"/>
      <c r="F35" s="29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94" t="s">
        <v>21</v>
      </c>
      <c r="B44" s="294"/>
      <c r="C44" s="294"/>
      <c r="D44" s="294"/>
      <c r="E44" s="294"/>
      <c r="F44" s="294"/>
    </row>
    <row r="45" spans="1:6" x14ac:dyDescent="0.3">
      <c r="A45" s="32" t="s">
        <v>297</v>
      </c>
      <c r="B45" s="163">
        <v>2</v>
      </c>
      <c r="C45" s="163"/>
      <c r="D45" s="164"/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402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94" t="s">
        <v>8</v>
      </c>
      <c r="B54" s="294"/>
      <c r="C54" s="294"/>
      <c r="D54" s="294"/>
      <c r="E54" s="294"/>
      <c r="F54" s="294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244"/>
      <c r="E55" s="163"/>
      <c r="F55" s="163"/>
    </row>
    <row r="56" spans="1:6" ht="66" x14ac:dyDescent="0.3">
      <c r="A56" s="40" t="s">
        <v>175</v>
      </c>
      <c r="B56" s="163">
        <v>1</v>
      </c>
      <c r="C56" s="163"/>
      <c r="D56" s="244" t="s">
        <v>406</v>
      </c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4"/>
      <c r="E57" s="24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49.5" x14ac:dyDescent="0.35">
      <c r="A59" s="56" t="s">
        <v>234</v>
      </c>
      <c r="B59" s="163">
        <v>2</v>
      </c>
      <c r="C59" s="187" t="str">
        <f>IF(B59=0, -5, "0")</f>
        <v>0</v>
      </c>
      <c r="D59" s="244" t="s">
        <v>408</v>
      </c>
      <c r="E59" s="244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244"/>
      <c r="E60" s="244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94" t="s">
        <v>136</v>
      </c>
      <c r="B65" s="294"/>
      <c r="C65" s="294"/>
      <c r="D65" s="294"/>
      <c r="E65" s="294"/>
      <c r="F65" s="29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49.5" x14ac:dyDescent="0.4">
      <c r="A68" s="32" t="s">
        <v>317</v>
      </c>
      <c r="B68" s="169">
        <v>1</v>
      </c>
      <c r="C68" s="170"/>
      <c r="D68" s="244" t="s">
        <v>412</v>
      </c>
      <c r="E68" s="172"/>
      <c r="F68" s="163"/>
    </row>
    <row r="69" spans="1:6" ht="19.5" x14ac:dyDescent="0.4">
      <c r="A69" s="39" t="s">
        <v>269</v>
      </c>
      <c r="B69" s="169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2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>
        <v>2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2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15</v>
      </c>
    </row>
    <row r="84" spans="1:6" x14ac:dyDescent="0.3">
      <c r="A84" s="193" t="s">
        <v>319</v>
      </c>
      <c r="B84" s="194"/>
      <c r="C84" s="195"/>
      <c r="D84" s="197">
        <f>D83/(COUNT(B66:C82)*2)</f>
        <v>0.9375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94" t="s">
        <v>223</v>
      </c>
      <c r="B86" s="294"/>
      <c r="C86" s="294"/>
      <c r="D86" s="294"/>
      <c r="E86" s="294"/>
      <c r="F86" s="29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94" t="s">
        <v>224</v>
      </c>
      <c r="B105" s="294"/>
      <c r="C105" s="294"/>
      <c r="D105" s="294"/>
      <c r="E105" s="294"/>
      <c r="F105" s="29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94" t="s">
        <v>196</v>
      </c>
      <c r="B120" s="294"/>
      <c r="C120" s="294"/>
      <c r="D120" s="294"/>
      <c r="E120" s="294"/>
      <c r="F120" s="29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94" t="s">
        <v>228</v>
      </c>
      <c r="B136" s="294"/>
      <c r="C136" s="294"/>
      <c r="D136" s="294"/>
      <c r="E136" s="294"/>
      <c r="F136" s="294"/>
    </row>
    <row r="137" spans="1:6" x14ac:dyDescent="0.3">
      <c r="A137" s="64" t="s">
        <v>304</v>
      </c>
      <c r="B137" s="163">
        <v>2</v>
      </c>
      <c r="C137" s="163"/>
      <c r="D137" s="244"/>
      <c r="E137" s="244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4"/>
      <c r="E139" s="244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4"/>
      <c r="E140" s="244"/>
      <c r="F140" s="163"/>
    </row>
    <row r="141" spans="1:6" ht="49.5" x14ac:dyDescent="0.35">
      <c r="A141" s="54" t="s">
        <v>328</v>
      </c>
      <c r="B141" s="163">
        <v>0</v>
      </c>
      <c r="C141" s="187">
        <f>IF(B141=0, -5, "0")</f>
        <v>-5</v>
      </c>
      <c r="D141" s="244" t="s">
        <v>411</v>
      </c>
      <c r="E141" s="244" t="s">
        <v>403</v>
      </c>
      <c r="F141" s="163"/>
    </row>
    <row r="142" spans="1:6" ht="33" x14ac:dyDescent="0.3">
      <c r="A142" s="147" t="s">
        <v>206</v>
      </c>
      <c r="B142" s="163">
        <v>2</v>
      </c>
      <c r="C142" s="163"/>
      <c r="D142" s="251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94" t="s">
        <v>80</v>
      </c>
      <c r="B148" s="294"/>
      <c r="C148" s="294"/>
      <c r="D148" s="294"/>
      <c r="E148" s="294"/>
      <c r="F148" s="294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94" t="s">
        <v>17</v>
      </c>
      <c r="B156" s="294"/>
      <c r="C156" s="294"/>
      <c r="D156" s="294"/>
      <c r="E156" s="294"/>
      <c r="F156" s="294"/>
    </row>
    <row r="157" spans="1:6" ht="66" x14ac:dyDescent="0.3">
      <c r="A157" s="39" t="s">
        <v>191</v>
      </c>
      <c r="B157" s="163">
        <v>1</v>
      </c>
      <c r="C157" s="163"/>
      <c r="D157" s="244" t="s">
        <v>417</v>
      </c>
      <c r="E157" s="250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94" t="s">
        <v>82</v>
      </c>
      <c r="B164" s="294"/>
      <c r="C164" s="294"/>
      <c r="D164" s="294"/>
      <c r="E164" s="294"/>
      <c r="F164" s="294"/>
    </row>
    <row r="165" spans="1:6" ht="33" x14ac:dyDescent="0.3">
      <c r="A165" s="58" t="s">
        <v>337</v>
      </c>
      <c r="B165" s="163">
        <v>0</v>
      </c>
      <c r="C165" s="163"/>
      <c r="D165" s="244" t="s">
        <v>397</v>
      </c>
      <c r="E165" s="244" t="s">
        <v>404</v>
      </c>
      <c r="F165" s="163"/>
    </row>
    <row r="166" spans="1:6" ht="49.5" x14ac:dyDescent="0.3">
      <c r="A166" s="66" t="s">
        <v>232</v>
      </c>
      <c r="B166" s="163">
        <v>1</v>
      </c>
      <c r="C166" s="163"/>
      <c r="D166" s="164" t="s">
        <v>405</v>
      </c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7</v>
      </c>
    </row>
    <row r="171" spans="1:6" x14ac:dyDescent="0.3">
      <c r="A171" s="193" t="s">
        <v>319</v>
      </c>
      <c r="B171" s="194"/>
      <c r="C171" s="195"/>
      <c r="D171" s="197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94" t="s">
        <v>227</v>
      </c>
      <c r="B173" s="294"/>
      <c r="C173" s="294"/>
      <c r="D173" s="294"/>
      <c r="E173" s="294"/>
      <c r="F173" s="294"/>
    </row>
    <row r="174" spans="1:6" x14ac:dyDescent="0.3">
      <c r="A174" s="32" t="s">
        <v>330</v>
      </c>
      <c r="B174" s="163">
        <v>2</v>
      </c>
      <c r="C174" s="163"/>
      <c r="D174" s="244"/>
      <c r="E174" s="163"/>
      <c r="F174" s="163"/>
    </row>
    <row r="175" spans="1:6" ht="18" x14ac:dyDescent="0.35">
      <c r="A175" s="112" t="s">
        <v>338</v>
      </c>
      <c r="B175" s="163">
        <v>2</v>
      </c>
      <c r="C175" s="187" t="str">
        <f>IF(B175=0, -5, "0")</f>
        <v>0</v>
      </c>
      <c r="D175" s="244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98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0.85964912280701755</v>
      </c>
    </row>
  </sheetData>
  <sheetProtection algorithmName="SHA-512" hashValue="8x589nPcGMEKHdgDFvtT9lgVyQzKP70r1GC3DUlGm/ueNR6z/yQ9h2B2MUIE41a6UNugOZo94e9uz+evy0wsoA==" saltValue="L8ZgsdgIyjR3hRvfgTOgyA==" spinCount="100000" sheet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9" zoomScale="120" zoomScaleNormal="71" zoomScaleSheetLayoutView="120" workbookViewId="0">
      <selection activeCell="D463" sqref="D463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229"/>
      <c r="H7" s="229"/>
      <c r="I7" s="229"/>
    </row>
    <row r="8" spans="1:9" ht="29.25" x14ac:dyDescent="0.45">
      <c r="A8" s="282" t="str">
        <f>'Page de garde'!D18</f>
        <v>OUED LIL</v>
      </c>
      <c r="B8" s="282"/>
      <c r="C8" s="282"/>
      <c r="D8" s="282"/>
      <c r="E8" s="282"/>
      <c r="F8" s="282"/>
      <c r="G8" s="230"/>
      <c r="H8" s="230"/>
      <c r="I8" s="229"/>
    </row>
    <row r="9" spans="1:9" ht="24.75" customHeight="1" x14ac:dyDescent="0.45">
      <c r="A9" s="191" t="s">
        <v>44</v>
      </c>
      <c r="B9" s="283" t="s">
        <v>379</v>
      </c>
      <c r="C9" s="283"/>
      <c r="D9" s="283"/>
      <c r="E9" s="283"/>
      <c r="F9" s="284"/>
      <c r="G9" s="230"/>
      <c r="H9" s="230"/>
      <c r="I9" s="229"/>
    </row>
    <row r="10" spans="1:9" ht="24" x14ac:dyDescent="0.45">
      <c r="A10" s="192" t="s">
        <v>46</v>
      </c>
      <c r="B10" s="285" t="s">
        <v>382</v>
      </c>
      <c r="C10" s="285"/>
      <c r="D10" s="285"/>
      <c r="E10" s="285"/>
      <c r="F10" s="285"/>
      <c r="G10" s="230"/>
      <c r="H10" s="230"/>
      <c r="I10" s="229"/>
    </row>
    <row r="11" spans="1:9" ht="24" x14ac:dyDescent="0.45">
      <c r="A11" s="191" t="s">
        <v>45</v>
      </c>
      <c r="B11" s="279">
        <v>43097</v>
      </c>
      <c r="C11" s="279"/>
      <c r="D11" s="279"/>
      <c r="E11" s="279"/>
      <c r="F11" s="279"/>
      <c r="G11" s="230"/>
      <c r="H11" s="230"/>
      <c r="I11" s="229"/>
    </row>
    <row r="12" spans="1:9" ht="24" x14ac:dyDescent="0.45">
      <c r="A12" s="191" t="s">
        <v>260</v>
      </c>
      <c r="B12" s="286">
        <f>D463</f>
        <v>0.96721311475409832</v>
      </c>
      <c r="C12" s="286"/>
      <c r="D12" s="286"/>
      <c r="E12" s="286"/>
      <c r="F12" s="286"/>
      <c r="G12" s="230"/>
      <c r="H12" s="230"/>
      <c r="I12" s="229"/>
    </row>
    <row r="13" spans="1:9" ht="22.5" x14ac:dyDescent="0.45">
      <c r="A13" s="28"/>
      <c r="B13" s="29"/>
      <c r="C13" s="29"/>
      <c r="D13" s="287"/>
      <c r="E13" s="287"/>
      <c r="F13" s="287"/>
      <c r="G13" s="287"/>
      <c r="H13" s="287"/>
      <c r="I13" s="3"/>
    </row>
    <row r="14" spans="1:9" ht="16.5" x14ac:dyDescent="0.3">
      <c r="A14" s="288" t="s">
        <v>32</v>
      </c>
      <c r="B14" s="289" t="s">
        <v>33</v>
      </c>
      <c r="C14" s="289"/>
      <c r="D14" s="289" t="s">
        <v>48</v>
      </c>
      <c r="E14" s="290" t="s">
        <v>331</v>
      </c>
      <c r="F14" s="289" t="s">
        <v>202</v>
      </c>
      <c r="G14" s="29"/>
      <c r="H14" s="29"/>
    </row>
    <row r="15" spans="1:9" ht="16.5" x14ac:dyDescent="0.3">
      <c r="A15" s="288"/>
      <c r="B15" s="55" t="s">
        <v>36</v>
      </c>
      <c r="C15" s="55" t="s">
        <v>35</v>
      </c>
      <c r="D15" s="289"/>
      <c r="E15" s="290"/>
      <c r="F15" s="289"/>
      <c r="G15" s="29"/>
      <c r="H15" s="29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29"/>
      <c r="H16" s="29"/>
    </row>
    <row r="17" spans="1:8" ht="18" x14ac:dyDescent="0.3">
      <c r="A17" s="133">
        <f>B11</f>
        <v>43097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2</v>
      </c>
      <c r="C36" s="106"/>
      <c r="D36" s="240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91" t="s">
        <v>131</v>
      </c>
      <c r="B43" s="291"/>
      <c r="C43" s="291"/>
      <c r="D43" s="291"/>
      <c r="E43" s="291"/>
      <c r="F43" s="291"/>
    </row>
    <row r="44" spans="1:7" x14ac:dyDescent="0.25">
      <c r="A44" s="134">
        <f>B11</f>
        <v>43097</v>
      </c>
      <c r="B44" s="5"/>
      <c r="C44" s="6"/>
      <c r="D44" s="5"/>
    </row>
    <row r="45" spans="1:7" ht="16.5" x14ac:dyDescent="0.25">
      <c r="A45" s="277" t="s">
        <v>63</v>
      </c>
      <c r="B45" s="278"/>
      <c r="C45" s="278"/>
      <c r="D45" s="278"/>
      <c r="E45" s="278"/>
      <c r="F45" s="278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121"/>
      <c r="D49" s="108"/>
      <c r="E49" s="102"/>
      <c r="F49" s="102"/>
    </row>
    <row r="50" spans="1:6" ht="30" x14ac:dyDescent="0.25">
      <c r="A50" s="34" t="s">
        <v>134</v>
      </c>
      <c r="B50" s="121">
        <v>1</v>
      </c>
      <c r="C50" s="121"/>
      <c r="D50" s="108" t="s">
        <v>425</v>
      </c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13</v>
      </c>
    </row>
    <row r="55" spans="1:6" x14ac:dyDescent="0.25">
      <c r="A55" s="198" t="s">
        <v>37</v>
      </c>
      <c r="B55" s="199"/>
      <c r="C55" s="200"/>
      <c r="D55" s="201">
        <f>D54/(COUNT(B46:C53)*2)</f>
        <v>0.9285714285714286</v>
      </c>
    </row>
    <row r="56" spans="1:6" x14ac:dyDescent="0.25">
      <c r="A56" s="8"/>
      <c r="B56" s="5"/>
      <c r="C56" s="6"/>
      <c r="D56" s="5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20" t="s">
        <v>294</v>
      </c>
      <c r="B58" s="121">
        <v>2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2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2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2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2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2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2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2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2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2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26</v>
      </c>
    </row>
    <row r="82" spans="1:6" x14ac:dyDescent="0.25">
      <c r="A82" s="207" t="s">
        <v>37</v>
      </c>
      <c r="B82" s="208"/>
      <c r="C82" s="209"/>
      <c r="D82" s="210">
        <f>D81/(COUNT(B58:C80)*2)</f>
        <v>1</v>
      </c>
    </row>
    <row r="83" spans="1:6" x14ac:dyDescent="0.25">
      <c r="A83" s="8"/>
      <c r="B83" s="5"/>
      <c r="C83" s="6"/>
      <c r="D83" s="5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2</v>
      </c>
      <c r="C86" s="121"/>
      <c r="D86" s="107"/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ht="93.75" x14ac:dyDescent="0.25">
      <c r="A90" s="120" t="s">
        <v>277</v>
      </c>
      <c r="B90" s="121">
        <v>0</v>
      </c>
      <c r="C90" s="121"/>
      <c r="D90" s="258" t="s">
        <v>423</v>
      </c>
      <c r="E90" s="257" t="s">
        <v>424</v>
      </c>
      <c r="F90" s="102"/>
    </row>
    <row r="91" spans="1:6" ht="30" x14ac:dyDescent="0.25">
      <c r="A91" s="17" t="s">
        <v>245</v>
      </c>
      <c r="B91" s="121">
        <v>2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2</v>
      </c>
      <c r="C92" s="106"/>
      <c r="D92" s="242">
        <v>1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8</v>
      </c>
    </row>
    <row r="94" spans="1:6" x14ac:dyDescent="0.25">
      <c r="A94" s="198" t="s">
        <v>37</v>
      </c>
      <c r="B94" s="199"/>
      <c r="C94" s="200"/>
      <c r="D94" s="201">
        <f>D93/(COUNT(B85:C91)*2)</f>
        <v>0.8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47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0.94</v>
      </c>
    </row>
    <row r="98" spans="1:6" x14ac:dyDescent="0.25">
      <c r="A98" s="4"/>
      <c r="B98" s="5"/>
      <c r="C98" s="6"/>
      <c r="D98" s="5"/>
    </row>
    <row r="99" spans="1:6" ht="19.5" x14ac:dyDescent="0.25">
      <c r="A99" s="274" t="s">
        <v>123</v>
      </c>
      <c r="B99" s="275"/>
      <c r="C99" s="275"/>
      <c r="D99" s="275"/>
      <c r="E99" s="275"/>
      <c r="F99" s="276"/>
    </row>
    <row r="100" spans="1:6" x14ac:dyDescent="0.25">
      <c r="A100" s="134">
        <f>B11</f>
        <v>43097</v>
      </c>
      <c r="B100" s="5"/>
      <c r="C100" s="6"/>
      <c r="D100" s="5"/>
    </row>
    <row r="101" spans="1:6" ht="16.5" x14ac:dyDescent="0.25">
      <c r="A101" s="277" t="s">
        <v>63</v>
      </c>
      <c r="B101" s="278"/>
      <c r="C101" s="278"/>
      <c r="D101" s="278"/>
      <c r="E101" s="278"/>
      <c r="F101" s="278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72" t="s">
        <v>127</v>
      </c>
      <c r="B113" s="273"/>
      <c r="C113" s="273"/>
      <c r="D113" s="273"/>
      <c r="E113" s="273"/>
      <c r="F113" s="273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72" t="s">
        <v>72</v>
      </c>
      <c r="B137" s="273"/>
      <c r="C137" s="273"/>
      <c r="D137" s="273"/>
      <c r="E137" s="273"/>
      <c r="F137" s="273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74" t="s">
        <v>124</v>
      </c>
      <c r="B152" s="275"/>
      <c r="C152" s="275"/>
      <c r="D152" s="275"/>
      <c r="E152" s="275"/>
      <c r="F152" s="276"/>
    </row>
    <row r="153" spans="1:6" x14ac:dyDescent="0.25">
      <c r="A153" s="134">
        <f>B11</f>
        <v>43097</v>
      </c>
      <c r="B153" s="5"/>
      <c r="C153" s="6"/>
      <c r="D153" s="50"/>
    </row>
    <row r="154" spans="1:6" ht="16.5" x14ac:dyDescent="0.25">
      <c r="A154" s="277" t="s">
        <v>63</v>
      </c>
      <c r="B154" s="278"/>
      <c r="C154" s="278"/>
      <c r="D154" s="278"/>
      <c r="E154" s="278"/>
      <c r="F154" s="278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72" t="s">
        <v>128</v>
      </c>
      <c r="B166" s="273"/>
      <c r="C166" s="273"/>
      <c r="D166" s="273"/>
      <c r="E166" s="273"/>
      <c r="F166" s="273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74" t="s">
        <v>157</v>
      </c>
      <c r="B192" s="275"/>
      <c r="C192" s="275"/>
      <c r="D192" s="275"/>
      <c r="E192" s="275"/>
      <c r="F192" s="276"/>
    </row>
    <row r="193" spans="1:7" x14ac:dyDescent="0.25">
      <c r="A193" s="139">
        <f>B11</f>
        <v>43097</v>
      </c>
      <c r="B193" s="5"/>
      <c r="C193" s="6"/>
      <c r="D193" s="5"/>
    </row>
    <row r="194" spans="1:7" ht="18" x14ac:dyDescent="0.25">
      <c r="A194" s="272" t="s">
        <v>150</v>
      </c>
      <c r="B194" s="273"/>
      <c r="C194" s="273"/>
      <c r="D194" s="273"/>
      <c r="E194" s="273"/>
      <c r="F194" s="27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72" t="s">
        <v>75</v>
      </c>
      <c r="B209" s="273"/>
      <c r="C209" s="273"/>
      <c r="D209" s="273"/>
      <c r="E209" s="273"/>
      <c r="F209" s="273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72" t="s">
        <v>181</v>
      </c>
      <c r="B232" s="273"/>
      <c r="C232" s="273"/>
      <c r="D232" s="273"/>
      <c r="E232" s="273"/>
      <c r="F232" s="273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74" t="s">
        <v>4</v>
      </c>
      <c r="B249" s="275"/>
      <c r="C249" s="275"/>
      <c r="D249" s="275"/>
      <c r="E249" s="275"/>
      <c r="F249" s="276"/>
    </row>
    <row r="250" spans="1:6" x14ac:dyDescent="0.25">
      <c r="A250" s="142">
        <f>B11</f>
        <v>43097</v>
      </c>
      <c r="B250" s="5"/>
      <c r="C250" s="6"/>
      <c r="D250" s="50"/>
    </row>
    <row r="251" spans="1:6" ht="18" x14ac:dyDescent="0.25">
      <c r="A251" s="272" t="s">
        <v>19</v>
      </c>
      <c r="B251" s="273"/>
      <c r="C251" s="273"/>
      <c r="D251" s="273"/>
      <c r="E251" s="273"/>
      <c r="F251" s="273"/>
    </row>
    <row r="252" spans="1:6" x14ac:dyDescent="0.25">
      <c r="A252" s="25" t="s">
        <v>62</v>
      </c>
      <c r="B252" s="121">
        <v>2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72" t="s">
        <v>116</v>
      </c>
      <c r="B263" s="273"/>
      <c r="C263" s="273"/>
      <c r="D263" s="273"/>
      <c r="E263" s="273"/>
      <c r="F263" s="273"/>
    </row>
    <row r="264" spans="1:7" x14ac:dyDescent="0.25">
      <c r="A264" s="120" t="s">
        <v>284</v>
      </c>
      <c r="B264" s="122">
        <v>2</v>
      </c>
      <c r="C264" s="122"/>
      <c r="D264" s="101"/>
      <c r="E264" s="124"/>
      <c r="F264" s="124"/>
    </row>
    <row r="265" spans="1:7" ht="18.75" x14ac:dyDescent="0.3">
      <c r="A265" s="120" t="s">
        <v>345</v>
      </c>
      <c r="B265" s="122">
        <v>1</v>
      </c>
      <c r="C265" s="121"/>
      <c r="D265" s="259" t="s">
        <v>426</v>
      </c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2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 t="s">
        <v>34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19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0.95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35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0.97222222222222221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74" t="s">
        <v>21</v>
      </c>
      <c r="B282" s="275"/>
      <c r="C282" s="275"/>
      <c r="D282" s="275"/>
      <c r="E282" s="275"/>
      <c r="F282" s="276"/>
    </row>
    <row r="283" spans="1:6" x14ac:dyDescent="0.25">
      <c r="A283" s="143">
        <f>B11</f>
        <v>43097</v>
      </c>
      <c r="B283" s="5"/>
      <c r="C283" s="6"/>
      <c r="D283" s="5"/>
    </row>
    <row r="284" spans="1:6" ht="18" x14ac:dyDescent="0.25">
      <c r="A284" s="272" t="s">
        <v>12</v>
      </c>
      <c r="B284" s="273"/>
      <c r="C284" s="273"/>
      <c r="D284" s="273"/>
      <c r="E284" s="273"/>
      <c r="F284" s="273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ht="37.5" x14ac:dyDescent="0.3">
      <c r="A286" s="120" t="s">
        <v>51</v>
      </c>
      <c r="B286" s="121">
        <v>1</v>
      </c>
      <c r="C286" s="121"/>
      <c r="D286" s="260" t="s">
        <v>440</v>
      </c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 t="s">
        <v>34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15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0.9375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72" t="s">
        <v>25</v>
      </c>
      <c r="B297" s="273"/>
      <c r="C297" s="273"/>
      <c r="D297" s="273"/>
      <c r="E297" s="273"/>
      <c r="F297" s="273"/>
    </row>
    <row r="298" spans="1:9" ht="48" customHeight="1" x14ac:dyDescent="0.25">
      <c r="A298" s="120" t="s">
        <v>104</v>
      </c>
      <c r="B298" s="121">
        <v>1</v>
      </c>
      <c r="C298" s="121"/>
      <c r="D298" s="119" t="s">
        <v>427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ht="45.75" customHeight="1" x14ac:dyDescent="0.25">
      <c r="A302" s="20" t="s">
        <v>105</v>
      </c>
      <c r="B302" s="121">
        <v>1</v>
      </c>
      <c r="C302" s="121"/>
      <c r="D302" s="98" t="s">
        <v>428</v>
      </c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240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8</v>
      </c>
    </row>
    <row r="305" spans="1:6" x14ac:dyDescent="0.25">
      <c r="A305" s="198" t="s">
        <v>37</v>
      </c>
      <c r="B305" s="199"/>
      <c r="C305" s="200"/>
      <c r="D305" s="201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23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0.88461538461538458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74" t="s">
        <v>8</v>
      </c>
      <c r="B310" s="275"/>
      <c r="C310" s="275"/>
      <c r="D310" s="275"/>
      <c r="E310" s="275"/>
      <c r="F310" s="276"/>
    </row>
    <row r="311" spans="1:6" x14ac:dyDescent="0.25">
      <c r="A311" s="134">
        <f>B11</f>
        <v>43097</v>
      </c>
      <c r="B311" s="5"/>
      <c r="C311" s="6"/>
      <c r="D311" s="50"/>
    </row>
    <row r="312" spans="1:6" ht="16.5" x14ac:dyDescent="0.25">
      <c r="A312" s="277" t="s">
        <v>107</v>
      </c>
      <c r="B312" s="278"/>
      <c r="C312" s="278"/>
      <c r="D312" s="278"/>
      <c r="E312" s="278"/>
      <c r="F312" s="278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72" t="s">
        <v>25</v>
      </c>
      <c r="B324" s="273"/>
      <c r="C324" s="273"/>
      <c r="D324" s="273"/>
      <c r="E324" s="273"/>
      <c r="F324" s="273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ht="45" x14ac:dyDescent="0.25">
      <c r="A329" s="17" t="s">
        <v>55</v>
      </c>
      <c r="B329" s="122">
        <v>1</v>
      </c>
      <c r="C329" s="121"/>
      <c r="D329" s="11" t="s">
        <v>441</v>
      </c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23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72" t="s">
        <v>118</v>
      </c>
      <c r="B340" s="273"/>
      <c r="C340" s="273"/>
      <c r="D340" s="273"/>
      <c r="E340" s="273"/>
      <c r="F340" s="273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72" t="s">
        <v>29</v>
      </c>
      <c r="B349" s="273"/>
      <c r="C349" s="273"/>
      <c r="D349" s="273"/>
      <c r="E349" s="273"/>
      <c r="F349" s="273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42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61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0.9838709677419355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74" t="s">
        <v>119</v>
      </c>
      <c r="B363" s="275"/>
      <c r="C363" s="275"/>
      <c r="D363" s="275"/>
      <c r="E363" s="275"/>
      <c r="F363" s="276"/>
    </row>
    <row r="364" spans="1:6" x14ac:dyDescent="0.25">
      <c r="A364" s="142">
        <f>B11</f>
        <v>43097</v>
      </c>
      <c r="B364" s="5"/>
      <c r="C364" s="6"/>
      <c r="D364" s="5"/>
    </row>
    <row r="365" spans="1:6" ht="16.5" x14ac:dyDescent="0.25">
      <c r="A365" s="277" t="s">
        <v>19</v>
      </c>
      <c r="B365" s="278"/>
      <c r="C365" s="278"/>
      <c r="D365" s="278"/>
      <c r="E365" s="278"/>
      <c r="F365" s="278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7" t="s">
        <v>116</v>
      </c>
      <c r="B376" s="278"/>
      <c r="C376" s="278"/>
      <c r="D376" s="278"/>
      <c r="E376" s="278"/>
      <c r="F376" s="27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74" t="s">
        <v>346</v>
      </c>
      <c r="B393" s="275"/>
      <c r="C393" s="275"/>
      <c r="D393" s="275"/>
      <c r="E393" s="275"/>
      <c r="F393" s="276"/>
    </row>
    <row r="394" spans="1:7" x14ac:dyDescent="0.25">
      <c r="A394" s="145">
        <f>+B11</f>
        <v>43097</v>
      </c>
      <c r="B394" s="5"/>
      <c r="C394" s="6"/>
      <c r="D394" s="5"/>
    </row>
    <row r="395" spans="1:7" ht="18" x14ac:dyDescent="0.25">
      <c r="A395" s="272" t="s">
        <v>347</v>
      </c>
      <c r="B395" s="273"/>
      <c r="C395" s="273"/>
      <c r="D395" s="273"/>
      <c r="E395" s="273"/>
      <c r="F395" s="273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72" t="s">
        <v>31</v>
      </c>
      <c r="B402" s="273"/>
      <c r="C402" s="273"/>
      <c r="D402" s="273"/>
      <c r="E402" s="273"/>
      <c r="F402" s="273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40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74" t="s">
        <v>170</v>
      </c>
      <c r="B412" s="275"/>
      <c r="C412" s="275"/>
      <c r="D412" s="275"/>
      <c r="E412" s="275"/>
      <c r="F412" s="27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55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74" t="s">
        <v>82</v>
      </c>
      <c r="B422" s="275"/>
      <c r="C422" s="275"/>
      <c r="D422" s="275"/>
      <c r="E422" s="275"/>
      <c r="F422" s="27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40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74" t="s">
        <v>143</v>
      </c>
      <c r="B431" s="275"/>
      <c r="C431" s="275"/>
      <c r="D431" s="275"/>
      <c r="E431" s="275"/>
      <c r="F431" s="27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 t="s">
        <v>34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87" t="s">
        <v>419</v>
      </c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 t="s">
        <v>34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 t="s">
        <v>34</v>
      </c>
      <c r="C438" s="121"/>
      <c r="D438" s="119"/>
      <c r="E438" s="102"/>
      <c r="F438" s="102"/>
    </row>
    <row r="439" spans="1:7" x14ac:dyDescent="0.25">
      <c r="A439" s="17" t="s">
        <v>243</v>
      </c>
      <c r="B439" s="121" t="s">
        <v>34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243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16</v>
      </c>
    </row>
    <row r="450" spans="1:6" x14ac:dyDescent="0.25">
      <c r="A450" s="198" t="s">
        <v>37</v>
      </c>
      <c r="B450" s="199"/>
      <c r="C450" s="200"/>
      <c r="D450" s="201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74" t="s">
        <v>144</v>
      </c>
      <c r="B452" s="275"/>
      <c r="C452" s="275"/>
      <c r="D452" s="275"/>
      <c r="E452" s="275"/>
      <c r="F452" s="27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 t="s">
        <v>420</v>
      </c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240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1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236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0.96721311475409832</v>
      </c>
    </row>
  </sheetData>
  <sheetProtection algorithmName="SHA-512" hashValue="jPxjVocU7pdXBveODT/ZATO11q0o2cx3P35nV0SJ7FeuaA6UsAXDC1U2PCVe538/xXkjXlucRiuC2yzB+DIEEw==" saltValue="1sQvbsBQ2C54A0uUY+sGPQ==" spinCount="100000" sheet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66" zoomScale="90" zoomScaleNormal="100" zoomScaleSheetLayoutView="90" workbookViewId="0">
      <selection activeCell="E180" sqref="E18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96"/>
      <c r="E1" s="296"/>
      <c r="F1" s="296"/>
      <c r="G1" s="296"/>
      <c r="H1" s="296"/>
      <c r="I1" s="296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30"/>
      <c r="H6" s="230"/>
      <c r="I6" s="230"/>
    </row>
    <row r="7" spans="1:9" s="29" customFormat="1" ht="21.75" customHeight="1" x14ac:dyDescent="0.45">
      <c r="A7" s="282" t="str">
        <f>'A2 Exploitation'!A8:F8</f>
        <v>OUED LIL</v>
      </c>
      <c r="B7" s="282"/>
      <c r="C7" s="282"/>
      <c r="D7" s="282"/>
      <c r="E7" s="282"/>
      <c r="F7" s="282"/>
      <c r="G7" s="230"/>
      <c r="H7" s="230"/>
      <c r="I7" s="230"/>
    </row>
    <row r="8" spans="1:9" s="29" customFormat="1" ht="24" x14ac:dyDescent="0.45">
      <c r="A8" s="191" t="s">
        <v>44</v>
      </c>
      <c r="B8" s="299" t="str">
        <f>'A2 Exploitation'!B9:F9</f>
        <v>Mme Samah SLAIMI</v>
      </c>
      <c r="C8" s="299"/>
      <c r="D8" s="299"/>
      <c r="E8" s="299"/>
      <c r="F8" s="299"/>
      <c r="G8" s="230"/>
      <c r="H8" s="230"/>
      <c r="I8" s="230"/>
    </row>
    <row r="9" spans="1:9" s="29" customFormat="1" ht="24" x14ac:dyDescent="0.45">
      <c r="A9" s="192" t="s">
        <v>46</v>
      </c>
      <c r="B9" s="299" t="str">
        <f>'A2 Exploitation'!B10:F10</f>
        <v>Directeur du magasin Lotfi KINZIZI</v>
      </c>
      <c r="C9" s="299"/>
      <c r="D9" s="299"/>
      <c r="E9" s="299"/>
      <c r="F9" s="299"/>
      <c r="G9" s="230"/>
      <c r="H9" s="230"/>
      <c r="I9" s="230"/>
    </row>
    <row r="10" spans="1:9" s="29" customFormat="1" ht="24" x14ac:dyDescent="0.45">
      <c r="A10" s="191" t="s">
        <v>45</v>
      </c>
      <c r="B10" s="295">
        <f>'A2 Exploitation'!B11:F11</f>
        <v>43097</v>
      </c>
      <c r="C10" s="295"/>
      <c r="D10" s="295"/>
      <c r="E10" s="295"/>
      <c r="F10" s="295"/>
      <c r="G10" s="230"/>
      <c r="H10" s="230"/>
      <c r="I10" s="230"/>
    </row>
    <row r="11" spans="1:9" s="29" customFormat="1" ht="24" x14ac:dyDescent="0.45">
      <c r="A11" s="191" t="s">
        <v>318</v>
      </c>
      <c r="B11" s="300">
        <f>D183</f>
        <v>0.8125</v>
      </c>
      <c r="C11" s="300"/>
      <c r="D11" s="300"/>
      <c r="E11" s="300"/>
      <c r="F11" s="300"/>
      <c r="G11" s="230"/>
      <c r="H11" s="230"/>
      <c r="I11" s="230"/>
    </row>
    <row r="12" spans="1:9" s="29" customFormat="1" ht="22.5" x14ac:dyDescent="0.45">
      <c r="A12" s="28"/>
      <c r="D12" s="287"/>
      <c r="E12" s="287"/>
      <c r="F12" s="287"/>
      <c r="G12" s="287"/>
      <c r="H12" s="287"/>
      <c r="I12" s="31"/>
    </row>
    <row r="13" spans="1:9" s="29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90" t="s">
        <v>201</v>
      </c>
      <c r="F13" s="289" t="s">
        <v>202</v>
      </c>
    </row>
    <row r="14" spans="1:9" s="29" customFormat="1" ht="12.75" customHeight="1" x14ac:dyDescent="0.3">
      <c r="A14" s="288"/>
      <c r="B14" s="55" t="s">
        <v>36</v>
      </c>
      <c r="C14" s="55" t="s">
        <v>35</v>
      </c>
      <c r="D14" s="289"/>
      <c r="E14" s="290"/>
      <c r="F14" s="28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94" t="s">
        <v>0</v>
      </c>
      <c r="B16" s="294"/>
      <c r="C16" s="294"/>
      <c r="D16" s="294"/>
      <c r="E16" s="294"/>
      <c r="F16" s="294"/>
    </row>
    <row r="17" spans="1:6" x14ac:dyDescent="0.3">
      <c r="A17" s="32" t="s">
        <v>296</v>
      </c>
      <c r="B17" s="163">
        <v>2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94" t="s">
        <v>4</v>
      </c>
      <c r="B25" s="294"/>
      <c r="C25" s="294"/>
      <c r="D25" s="294"/>
      <c r="E25" s="294"/>
      <c r="F25" s="294"/>
    </row>
    <row r="26" spans="1:6" ht="33.75" x14ac:dyDescent="0.35">
      <c r="A26" s="54" t="s">
        <v>101</v>
      </c>
      <c r="B26" s="163">
        <v>1</v>
      </c>
      <c r="C26" s="187" t="str">
        <f>IF(B26=0, -5, "0")</f>
        <v>0</v>
      </c>
      <c r="D26" s="256" t="s">
        <v>431</v>
      </c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 t="s">
        <v>429</v>
      </c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11</v>
      </c>
    </row>
    <row r="33" spans="1:6" x14ac:dyDescent="0.3">
      <c r="A33" s="193" t="s">
        <v>319</v>
      </c>
      <c r="B33" s="194"/>
      <c r="C33" s="195"/>
      <c r="D33" s="197">
        <f>D32/(COUNT(B26:C31)*2)</f>
        <v>0.91666666666666663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94" t="s">
        <v>231</v>
      </c>
      <c r="B35" s="294"/>
      <c r="C35" s="294"/>
      <c r="D35" s="294"/>
      <c r="E35" s="294"/>
      <c r="F35" s="29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94" t="s">
        <v>21</v>
      </c>
      <c r="B44" s="294"/>
      <c r="C44" s="294"/>
      <c r="D44" s="294"/>
      <c r="E44" s="294"/>
      <c r="F44" s="294"/>
    </row>
    <row r="45" spans="1:6" ht="33" x14ac:dyDescent="0.3">
      <c r="A45" s="32" t="s">
        <v>297</v>
      </c>
      <c r="B45" s="163">
        <v>0</v>
      </c>
      <c r="C45" s="163"/>
      <c r="D45" s="244" t="s">
        <v>438</v>
      </c>
      <c r="E45" s="261" t="s">
        <v>439</v>
      </c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ht="66" x14ac:dyDescent="0.3">
      <c r="A47" s="32" t="s">
        <v>247</v>
      </c>
      <c r="B47" s="163">
        <v>1</v>
      </c>
      <c r="C47" s="163"/>
      <c r="D47" s="164" t="s">
        <v>434</v>
      </c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430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9</v>
      </c>
    </row>
    <row r="52" spans="1:6" x14ac:dyDescent="0.3">
      <c r="A52" s="193" t="s">
        <v>319</v>
      </c>
      <c r="B52" s="194"/>
      <c r="C52" s="195"/>
      <c r="D52" s="197">
        <f>D51/(COUNT(B45:C50)*2)</f>
        <v>0.75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94" t="s">
        <v>8</v>
      </c>
      <c r="B54" s="294"/>
      <c r="C54" s="294"/>
      <c r="D54" s="294"/>
      <c r="E54" s="294"/>
      <c r="F54" s="294"/>
    </row>
    <row r="55" spans="1:6" ht="66" x14ac:dyDescent="0.35">
      <c r="A55" s="56" t="s">
        <v>186</v>
      </c>
      <c r="B55" s="163">
        <v>0</v>
      </c>
      <c r="C55" s="187">
        <f>IF(B55=0, -5, "0")</f>
        <v>-5</v>
      </c>
      <c r="D55" s="262" t="s">
        <v>432</v>
      </c>
      <c r="E55" s="244" t="s">
        <v>433</v>
      </c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>
        <v>2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ht="66" x14ac:dyDescent="0.3">
      <c r="A61" s="32" t="s">
        <v>317</v>
      </c>
      <c r="B61" s="163">
        <v>1</v>
      </c>
      <c r="C61" s="163"/>
      <c r="D61" s="262" t="s">
        <v>435</v>
      </c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6</v>
      </c>
    </row>
    <row r="63" spans="1:6" x14ac:dyDescent="0.3">
      <c r="A63" s="193" t="s">
        <v>319</v>
      </c>
      <c r="B63" s="194"/>
      <c r="C63" s="195"/>
      <c r="D63" s="197">
        <f>D62/(COUNT(B55:C61)*2)</f>
        <v>0.375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94" t="s">
        <v>136</v>
      </c>
      <c r="B65" s="294"/>
      <c r="C65" s="294"/>
      <c r="D65" s="294"/>
      <c r="E65" s="294"/>
      <c r="F65" s="294"/>
    </row>
    <row r="66" spans="1:6" ht="19.5" x14ac:dyDescent="0.4">
      <c r="A66" s="32" t="s">
        <v>298</v>
      </c>
      <c r="B66" s="169">
        <v>2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33" x14ac:dyDescent="0.4">
      <c r="A68" s="32" t="s">
        <v>317</v>
      </c>
      <c r="B68" s="169">
        <v>1</v>
      </c>
      <c r="C68" s="170"/>
      <c r="D68" s="263" t="s">
        <v>437</v>
      </c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2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>
        <v>2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2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15</v>
      </c>
    </row>
    <row r="84" spans="1:6" x14ac:dyDescent="0.3">
      <c r="A84" s="193" t="s">
        <v>319</v>
      </c>
      <c r="B84" s="194"/>
      <c r="C84" s="195"/>
      <c r="D84" s="197">
        <f>D83/(COUNT(B66:C82)*2)</f>
        <v>0.9375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94" t="s">
        <v>223</v>
      </c>
      <c r="B86" s="294"/>
      <c r="C86" s="294"/>
      <c r="D86" s="294"/>
      <c r="E86" s="294"/>
      <c r="F86" s="29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94" t="s">
        <v>224</v>
      </c>
      <c r="B105" s="294"/>
      <c r="C105" s="294"/>
      <c r="D105" s="294"/>
      <c r="E105" s="294"/>
      <c r="F105" s="29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94" t="s">
        <v>196</v>
      </c>
      <c r="B120" s="294"/>
      <c r="C120" s="294"/>
      <c r="D120" s="294"/>
      <c r="E120" s="294"/>
      <c r="F120" s="29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94" t="s">
        <v>228</v>
      </c>
      <c r="B136" s="294"/>
      <c r="C136" s="294"/>
      <c r="D136" s="294"/>
      <c r="E136" s="294"/>
      <c r="F136" s="294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94" t="s">
        <v>80</v>
      </c>
      <c r="B148" s="294"/>
      <c r="C148" s="294"/>
      <c r="D148" s="294"/>
      <c r="E148" s="294"/>
      <c r="F148" s="294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94" t="s">
        <v>17</v>
      </c>
      <c r="B156" s="294"/>
      <c r="C156" s="294"/>
      <c r="D156" s="294"/>
      <c r="E156" s="294"/>
      <c r="F156" s="294"/>
    </row>
    <row r="157" spans="1:6" ht="33" x14ac:dyDescent="0.3">
      <c r="A157" s="39" t="s">
        <v>191</v>
      </c>
      <c r="B157" s="163">
        <v>1</v>
      </c>
      <c r="C157" s="163"/>
      <c r="D157" s="244" t="s">
        <v>436</v>
      </c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94" t="s">
        <v>82</v>
      </c>
      <c r="B164" s="294"/>
      <c r="C164" s="294"/>
      <c r="D164" s="294"/>
      <c r="E164" s="294"/>
      <c r="F164" s="294"/>
    </row>
    <row r="165" spans="1:6" ht="33" x14ac:dyDescent="0.3">
      <c r="A165" s="58" t="s">
        <v>337</v>
      </c>
      <c r="B165" s="163">
        <v>0</v>
      </c>
      <c r="C165" s="163"/>
      <c r="D165" s="244" t="s">
        <v>397</v>
      </c>
      <c r="E165" s="244" t="s">
        <v>404</v>
      </c>
      <c r="F165" s="163"/>
    </row>
    <row r="166" spans="1:6" ht="49.5" x14ac:dyDescent="0.3">
      <c r="A166" s="66" t="s">
        <v>232</v>
      </c>
      <c r="B166" s="163">
        <v>0</v>
      </c>
      <c r="C166" s="163"/>
      <c r="D166" s="164" t="s">
        <v>405</v>
      </c>
      <c r="E166" s="244" t="s">
        <v>421</v>
      </c>
      <c r="F166" s="163"/>
    </row>
    <row r="167" spans="1:6" ht="49.5" x14ac:dyDescent="0.3">
      <c r="A167" s="32" t="s">
        <v>92</v>
      </c>
      <c r="B167" s="163">
        <v>1</v>
      </c>
      <c r="C167" s="163"/>
      <c r="D167" s="256" t="s">
        <v>422</v>
      </c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5</v>
      </c>
    </row>
    <row r="171" spans="1:6" x14ac:dyDescent="0.3">
      <c r="A171" s="193" t="s">
        <v>319</v>
      </c>
      <c r="B171" s="194"/>
      <c r="C171" s="195"/>
      <c r="D171" s="197">
        <f>D170/(COUNT(B165:C169)*2)</f>
        <v>0.5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94" t="s">
        <v>227</v>
      </c>
      <c r="B173" s="294"/>
      <c r="C173" s="294"/>
      <c r="D173" s="294"/>
      <c r="E173" s="294"/>
      <c r="F173" s="294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4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91</v>
      </c>
    </row>
    <row r="183" spans="1:6" ht="18" x14ac:dyDescent="0.35">
      <c r="A183" s="81" t="s">
        <v>349</v>
      </c>
      <c r="B183" s="81"/>
      <c r="C183" s="81"/>
      <c r="D183" s="302">
        <f>D182/(COUNT(B174:C177,B165:C169,B157:C160,B149:C152,B137:C144,B55:C61,B45:C50,B26:C31,B17:C21,B106:C116,#REF!,B121:C131,B87:C100,B66:C82,B36:C40)*2)</f>
        <v>0.8125</v>
      </c>
    </row>
  </sheetData>
  <sheetProtection algorithmName="SHA-512" hashValue="F1hJ1k+ovqRS0BdcTziP8fmdmQG0mTOyUPUpFmnzXhokGmJiyeq72PhXZ4kd4M6ghCYrGvlYbrCtDkaTL2N+qw==" saltValue="CJIn79EF2gyBi6UiLUQU6g==" spinCount="100000" sheet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7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231"/>
      <c r="H7" s="231"/>
      <c r="I7" s="231"/>
    </row>
    <row r="8" spans="1:9" ht="29.25" x14ac:dyDescent="0.45">
      <c r="A8" s="282" t="str">
        <f>'Page de garde'!D18</f>
        <v>OUED LIL</v>
      </c>
      <c r="B8" s="282"/>
      <c r="C8" s="282"/>
      <c r="D8" s="282"/>
      <c r="E8" s="282"/>
      <c r="F8" s="282"/>
      <c r="G8" s="232"/>
      <c r="H8" s="232"/>
      <c r="I8" s="231"/>
    </row>
    <row r="9" spans="1:9" ht="24" x14ac:dyDescent="0.45">
      <c r="A9" s="191" t="s">
        <v>44</v>
      </c>
      <c r="B9" s="283"/>
      <c r="C9" s="283"/>
      <c r="D9" s="283"/>
      <c r="E9" s="283"/>
      <c r="F9" s="284"/>
      <c r="G9" s="232"/>
      <c r="H9" s="232"/>
      <c r="I9" s="231"/>
    </row>
    <row r="10" spans="1:9" ht="24" x14ac:dyDescent="0.45">
      <c r="A10" s="192" t="s">
        <v>46</v>
      </c>
      <c r="B10" s="285"/>
      <c r="C10" s="285"/>
      <c r="D10" s="285"/>
      <c r="E10" s="285"/>
      <c r="F10" s="285"/>
      <c r="G10" s="232"/>
      <c r="H10" s="232"/>
      <c r="I10" s="231"/>
    </row>
    <row r="11" spans="1:9" ht="24" x14ac:dyDescent="0.45">
      <c r="A11" s="191" t="s">
        <v>45</v>
      </c>
      <c r="B11" s="279"/>
      <c r="C11" s="279"/>
      <c r="D11" s="279"/>
      <c r="E11" s="279"/>
      <c r="F11" s="279"/>
      <c r="G11" s="232"/>
      <c r="H11" s="232"/>
      <c r="I11" s="231"/>
    </row>
    <row r="12" spans="1:9" ht="24" x14ac:dyDescent="0.45">
      <c r="A12" s="191" t="s">
        <v>260</v>
      </c>
      <c r="B12" s="286">
        <f>D463</f>
        <v>0</v>
      </c>
      <c r="C12" s="286"/>
      <c r="D12" s="286"/>
      <c r="E12" s="286"/>
      <c r="F12" s="286"/>
      <c r="G12" s="232"/>
      <c r="H12" s="232"/>
      <c r="I12" s="231"/>
    </row>
    <row r="13" spans="1:9" ht="22.5" x14ac:dyDescent="0.45">
      <c r="A13" s="28"/>
      <c r="B13" s="29"/>
      <c r="C13" s="29"/>
      <c r="D13" s="287"/>
      <c r="E13" s="287"/>
      <c r="F13" s="287"/>
      <c r="G13" s="287"/>
      <c r="H13" s="287"/>
      <c r="I13" s="3"/>
    </row>
    <row r="14" spans="1:9" ht="16.5" x14ac:dyDescent="0.3">
      <c r="A14" s="288" t="s">
        <v>32</v>
      </c>
      <c r="B14" s="289" t="s">
        <v>33</v>
      </c>
      <c r="C14" s="289"/>
      <c r="D14" s="289" t="s">
        <v>48</v>
      </c>
      <c r="E14" s="290" t="s">
        <v>331</v>
      </c>
      <c r="F14" s="289" t="s">
        <v>202</v>
      </c>
      <c r="G14" s="29"/>
      <c r="H14" s="29"/>
    </row>
    <row r="15" spans="1:9" ht="16.5" x14ac:dyDescent="0.3">
      <c r="A15" s="288"/>
      <c r="B15" s="55" t="s">
        <v>36</v>
      </c>
      <c r="C15" s="55" t="s">
        <v>35</v>
      </c>
      <c r="D15" s="289"/>
      <c r="E15" s="290"/>
      <c r="F15" s="289"/>
      <c r="G15" s="29"/>
      <c r="H15" s="29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91" t="s">
        <v>131</v>
      </c>
      <c r="B43" s="291"/>
      <c r="C43" s="291"/>
      <c r="D43" s="291"/>
      <c r="E43" s="291"/>
      <c r="F43" s="29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77" t="s">
        <v>63</v>
      </c>
      <c r="B45" s="278"/>
      <c r="C45" s="278"/>
      <c r="D45" s="278"/>
      <c r="E45" s="278"/>
      <c r="F45" s="27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74" t="s">
        <v>123</v>
      </c>
      <c r="B99" s="275"/>
      <c r="C99" s="275"/>
      <c r="D99" s="275"/>
      <c r="E99" s="275"/>
      <c r="F99" s="27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77" t="s">
        <v>63</v>
      </c>
      <c r="B101" s="278"/>
      <c r="C101" s="278"/>
      <c r="D101" s="278"/>
      <c r="E101" s="278"/>
      <c r="F101" s="27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72" t="s">
        <v>127</v>
      </c>
      <c r="B113" s="273"/>
      <c r="C113" s="273"/>
      <c r="D113" s="273"/>
      <c r="E113" s="273"/>
      <c r="F113" s="27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72" t="s">
        <v>72</v>
      </c>
      <c r="B137" s="273"/>
      <c r="C137" s="273"/>
      <c r="D137" s="273"/>
      <c r="E137" s="273"/>
      <c r="F137" s="27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74" t="s">
        <v>124</v>
      </c>
      <c r="B152" s="275"/>
      <c r="C152" s="275"/>
      <c r="D152" s="275"/>
      <c r="E152" s="275"/>
      <c r="F152" s="27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77" t="s">
        <v>63</v>
      </c>
      <c r="B154" s="278"/>
      <c r="C154" s="278"/>
      <c r="D154" s="278"/>
      <c r="E154" s="278"/>
      <c r="F154" s="27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72" t="s">
        <v>128</v>
      </c>
      <c r="B166" s="273"/>
      <c r="C166" s="273"/>
      <c r="D166" s="273"/>
      <c r="E166" s="273"/>
      <c r="F166" s="27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74" t="s">
        <v>157</v>
      </c>
      <c r="B192" s="275"/>
      <c r="C192" s="275"/>
      <c r="D192" s="275"/>
      <c r="E192" s="275"/>
      <c r="F192" s="27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72" t="s">
        <v>150</v>
      </c>
      <c r="B194" s="273"/>
      <c r="C194" s="273"/>
      <c r="D194" s="273"/>
      <c r="E194" s="273"/>
      <c r="F194" s="27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72" t="s">
        <v>75</v>
      </c>
      <c r="B209" s="273"/>
      <c r="C209" s="273"/>
      <c r="D209" s="273"/>
      <c r="E209" s="273"/>
      <c r="F209" s="27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72" t="s">
        <v>181</v>
      </c>
      <c r="B232" s="273"/>
      <c r="C232" s="273"/>
      <c r="D232" s="273"/>
      <c r="E232" s="273"/>
      <c r="F232" s="27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74" t="s">
        <v>4</v>
      </c>
      <c r="B249" s="275"/>
      <c r="C249" s="275"/>
      <c r="D249" s="275"/>
      <c r="E249" s="275"/>
      <c r="F249" s="27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72" t="s">
        <v>19</v>
      </c>
      <c r="B251" s="273"/>
      <c r="C251" s="273"/>
      <c r="D251" s="273"/>
      <c r="E251" s="273"/>
      <c r="F251" s="27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72" t="s">
        <v>116</v>
      </c>
      <c r="B263" s="273"/>
      <c r="C263" s="273"/>
      <c r="D263" s="273"/>
      <c r="E263" s="273"/>
      <c r="F263" s="27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74" t="s">
        <v>21</v>
      </c>
      <c r="B282" s="275"/>
      <c r="C282" s="275"/>
      <c r="D282" s="275"/>
      <c r="E282" s="275"/>
      <c r="F282" s="27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72" t="s">
        <v>12</v>
      </c>
      <c r="B284" s="273"/>
      <c r="C284" s="273"/>
      <c r="D284" s="273"/>
      <c r="E284" s="273"/>
      <c r="F284" s="27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72" t="s">
        <v>25</v>
      </c>
      <c r="B297" s="273"/>
      <c r="C297" s="273"/>
      <c r="D297" s="273"/>
      <c r="E297" s="273"/>
      <c r="F297" s="27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74" t="s">
        <v>8</v>
      </c>
      <c r="B310" s="275"/>
      <c r="C310" s="275"/>
      <c r="D310" s="275"/>
      <c r="E310" s="275"/>
      <c r="F310" s="27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77" t="s">
        <v>107</v>
      </c>
      <c r="B312" s="278"/>
      <c r="C312" s="278"/>
      <c r="D312" s="278"/>
      <c r="E312" s="278"/>
      <c r="F312" s="27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72" t="s">
        <v>25</v>
      </c>
      <c r="B324" s="273"/>
      <c r="C324" s="273"/>
      <c r="D324" s="273"/>
      <c r="E324" s="273"/>
      <c r="F324" s="27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72" t="s">
        <v>118</v>
      </c>
      <c r="B340" s="273"/>
      <c r="C340" s="273"/>
      <c r="D340" s="273"/>
      <c r="E340" s="273"/>
      <c r="F340" s="27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72" t="s">
        <v>29</v>
      </c>
      <c r="B349" s="273"/>
      <c r="C349" s="273"/>
      <c r="D349" s="273"/>
      <c r="E349" s="273"/>
      <c r="F349" s="27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6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74" t="s">
        <v>119</v>
      </c>
      <c r="B363" s="275"/>
      <c r="C363" s="275"/>
      <c r="D363" s="275"/>
      <c r="E363" s="275"/>
      <c r="F363" s="27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77" t="s">
        <v>19</v>
      </c>
      <c r="B365" s="278"/>
      <c r="C365" s="278"/>
      <c r="D365" s="278"/>
      <c r="E365" s="278"/>
      <c r="F365" s="27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7" t="s">
        <v>116</v>
      </c>
      <c r="B376" s="278"/>
      <c r="C376" s="278"/>
      <c r="D376" s="278"/>
      <c r="E376" s="278"/>
      <c r="F376" s="27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74" t="s">
        <v>346</v>
      </c>
      <c r="B393" s="275"/>
      <c r="C393" s="275"/>
      <c r="D393" s="275"/>
      <c r="E393" s="275"/>
      <c r="F393" s="27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72" t="s">
        <v>347</v>
      </c>
      <c r="B395" s="273"/>
      <c r="C395" s="273"/>
      <c r="D395" s="273"/>
      <c r="E395" s="273"/>
      <c r="F395" s="27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72" t="s">
        <v>31</v>
      </c>
      <c r="B402" s="273"/>
      <c r="C402" s="273"/>
      <c r="D402" s="273"/>
      <c r="E402" s="273"/>
      <c r="F402" s="27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74" t="s">
        <v>170</v>
      </c>
      <c r="B412" s="275"/>
      <c r="C412" s="275"/>
      <c r="D412" s="275"/>
      <c r="E412" s="275"/>
      <c r="F412" s="27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7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74" t="s">
        <v>82</v>
      </c>
      <c r="B422" s="275"/>
      <c r="C422" s="275"/>
      <c r="D422" s="275"/>
      <c r="E422" s="275"/>
      <c r="F422" s="27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74" t="s">
        <v>143</v>
      </c>
      <c r="B431" s="275"/>
      <c r="C431" s="275"/>
      <c r="D431" s="275"/>
      <c r="E431" s="275"/>
      <c r="F431" s="27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74" t="s">
        <v>144</v>
      </c>
      <c r="B452" s="275"/>
      <c r="C452" s="275"/>
      <c r="D452" s="275"/>
      <c r="E452" s="275"/>
      <c r="F452" s="27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96"/>
      <c r="E1" s="296"/>
      <c r="F1" s="296"/>
      <c r="G1" s="296"/>
      <c r="H1" s="296"/>
      <c r="I1" s="296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32"/>
      <c r="H6" s="232"/>
      <c r="I6" s="232"/>
    </row>
    <row r="7" spans="1:9" s="29" customFormat="1" ht="21.75" customHeight="1" x14ac:dyDescent="0.45">
      <c r="A7" s="282" t="str">
        <f>'A3 Exploitation'!A8:F8</f>
        <v>OUED LIL</v>
      </c>
      <c r="B7" s="282"/>
      <c r="C7" s="282"/>
      <c r="D7" s="282"/>
      <c r="E7" s="282"/>
      <c r="F7" s="282"/>
      <c r="G7" s="232"/>
      <c r="H7" s="232"/>
      <c r="I7" s="232"/>
    </row>
    <row r="8" spans="1:9" s="29" customFormat="1" ht="24" x14ac:dyDescent="0.45">
      <c r="A8" s="191" t="s">
        <v>44</v>
      </c>
      <c r="B8" s="301">
        <f>'A3 Exploitation'!B9:F9</f>
        <v>0</v>
      </c>
      <c r="C8" s="299"/>
      <c r="D8" s="299"/>
      <c r="E8" s="299"/>
      <c r="F8" s="299"/>
      <c r="G8" s="232"/>
      <c r="H8" s="232"/>
      <c r="I8" s="232"/>
    </row>
    <row r="9" spans="1:9" s="29" customFormat="1" ht="24" x14ac:dyDescent="0.45">
      <c r="A9" s="192" t="s">
        <v>46</v>
      </c>
      <c r="B9" s="299">
        <f>'A3 Exploitation'!B10:F10</f>
        <v>0</v>
      </c>
      <c r="C9" s="299"/>
      <c r="D9" s="299"/>
      <c r="E9" s="299"/>
      <c r="F9" s="299"/>
      <c r="G9" s="232"/>
      <c r="H9" s="232"/>
      <c r="I9" s="232"/>
    </row>
    <row r="10" spans="1:9" s="29" customFormat="1" ht="24" x14ac:dyDescent="0.45">
      <c r="A10" s="191" t="s">
        <v>45</v>
      </c>
      <c r="B10" s="295">
        <f>'A3 Exploitation'!B11:F11</f>
        <v>0</v>
      </c>
      <c r="C10" s="295"/>
      <c r="D10" s="295"/>
      <c r="E10" s="295"/>
      <c r="F10" s="295"/>
      <c r="G10" s="232"/>
      <c r="H10" s="232"/>
      <c r="I10" s="232"/>
    </row>
    <row r="11" spans="1:9" s="29" customFormat="1" ht="24" x14ac:dyDescent="0.45">
      <c r="A11" s="191" t="s">
        <v>318</v>
      </c>
      <c r="B11" s="300">
        <f>D183</f>
        <v>0</v>
      </c>
      <c r="C11" s="300"/>
      <c r="D11" s="300"/>
      <c r="E11" s="300"/>
      <c r="F11" s="300"/>
      <c r="G11" s="232"/>
      <c r="H11" s="232"/>
      <c r="I11" s="232"/>
    </row>
    <row r="12" spans="1:9" s="29" customFormat="1" ht="22.5" x14ac:dyDescent="0.45">
      <c r="A12" s="28"/>
      <c r="D12" s="287"/>
      <c r="E12" s="287"/>
      <c r="F12" s="287"/>
      <c r="G12" s="287"/>
      <c r="H12" s="287"/>
      <c r="I12" s="31"/>
    </row>
    <row r="13" spans="1:9" s="29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90" t="s">
        <v>201</v>
      </c>
      <c r="F13" s="289" t="s">
        <v>202</v>
      </c>
    </row>
    <row r="14" spans="1:9" s="29" customFormat="1" ht="12.75" customHeight="1" x14ac:dyDescent="0.3">
      <c r="A14" s="288"/>
      <c r="B14" s="55" t="s">
        <v>36</v>
      </c>
      <c r="C14" s="55" t="s">
        <v>35</v>
      </c>
      <c r="D14" s="289"/>
      <c r="E14" s="290"/>
      <c r="F14" s="28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94" t="s">
        <v>0</v>
      </c>
      <c r="B16" s="294"/>
      <c r="C16" s="294"/>
      <c r="D16" s="294"/>
      <c r="E16" s="294"/>
      <c r="F16" s="29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94" t="s">
        <v>4</v>
      </c>
      <c r="B25" s="294"/>
      <c r="C25" s="294"/>
      <c r="D25" s="294"/>
      <c r="E25" s="294"/>
      <c r="F25" s="29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94" t="s">
        <v>231</v>
      </c>
      <c r="B35" s="294"/>
      <c r="C35" s="294"/>
      <c r="D35" s="294"/>
      <c r="E35" s="294"/>
      <c r="F35" s="29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94" t="s">
        <v>21</v>
      </c>
      <c r="B44" s="294"/>
      <c r="C44" s="294"/>
      <c r="D44" s="294"/>
      <c r="E44" s="294"/>
      <c r="F44" s="29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94" t="s">
        <v>8</v>
      </c>
      <c r="B54" s="294"/>
      <c r="C54" s="294"/>
      <c r="D54" s="294"/>
      <c r="E54" s="294"/>
      <c r="F54" s="29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94" t="s">
        <v>136</v>
      </c>
      <c r="B65" s="294"/>
      <c r="C65" s="294"/>
      <c r="D65" s="294"/>
      <c r="E65" s="294"/>
      <c r="F65" s="29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94" t="s">
        <v>223</v>
      </c>
      <c r="B86" s="294"/>
      <c r="C86" s="294"/>
      <c r="D86" s="294"/>
      <c r="E86" s="294"/>
      <c r="F86" s="29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94" t="s">
        <v>224</v>
      </c>
      <c r="B105" s="294"/>
      <c r="C105" s="294"/>
      <c r="D105" s="294"/>
      <c r="E105" s="294"/>
      <c r="F105" s="29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94" t="s">
        <v>196</v>
      </c>
      <c r="B120" s="294"/>
      <c r="C120" s="294"/>
      <c r="D120" s="294"/>
      <c r="E120" s="294"/>
      <c r="F120" s="29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94" t="s">
        <v>228</v>
      </c>
      <c r="B136" s="294"/>
      <c r="C136" s="294"/>
      <c r="D136" s="294"/>
      <c r="E136" s="294"/>
      <c r="F136" s="29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94" t="s">
        <v>80</v>
      </c>
      <c r="B148" s="294"/>
      <c r="C148" s="294"/>
      <c r="D148" s="294"/>
      <c r="E148" s="294"/>
      <c r="F148" s="29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94" t="s">
        <v>17</v>
      </c>
      <c r="B156" s="294"/>
      <c r="C156" s="294"/>
      <c r="D156" s="294"/>
      <c r="E156" s="294"/>
      <c r="F156" s="29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94" t="s">
        <v>82</v>
      </c>
      <c r="B164" s="294"/>
      <c r="C164" s="294"/>
      <c r="D164" s="294"/>
      <c r="E164" s="294"/>
      <c r="F164" s="29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94" t="s">
        <v>227</v>
      </c>
      <c r="B173" s="294"/>
      <c r="C173" s="294"/>
      <c r="D173" s="294"/>
      <c r="E173" s="294"/>
      <c r="F173" s="29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80"/>
      <c r="E1" s="280"/>
      <c r="F1" s="280"/>
      <c r="G1" s="280"/>
      <c r="H1" s="280"/>
      <c r="I1" s="280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81" t="s">
        <v>190</v>
      </c>
      <c r="B7" s="281"/>
      <c r="C7" s="281"/>
      <c r="D7" s="281"/>
      <c r="E7" s="281"/>
      <c r="F7" s="281"/>
      <c r="G7" s="231"/>
      <c r="H7" s="231"/>
      <c r="I7" s="231"/>
    </row>
    <row r="8" spans="1:9" ht="29.25" x14ac:dyDescent="0.45">
      <c r="A8" s="282" t="str">
        <f>'Page de garde'!D18</f>
        <v>OUED LIL</v>
      </c>
      <c r="B8" s="282"/>
      <c r="C8" s="282"/>
      <c r="D8" s="282"/>
      <c r="E8" s="282"/>
      <c r="F8" s="282"/>
      <c r="G8" s="232"/>
      <c r="H8" s="232"/>
      <c r="I8" s="231"/>
    </row>
    <row r="9" spans="1:9" ht="24" x14ac:dyDescent="0.45">
      <c r="A9" s="191" t="s">
        <v>44</v>
      </c>
      <c r="B9" s="283"/>
      <c r="C9" s="283"/>
      <c r="D9" s="283"/>
      <c r="E9" s="283"/>
      <c r="F9" s="284"/>
      <c r="G9" s="232"/>
      <c r="H9" s="232"/>
      <c r="I9" s="231"/>
    </row>
    <row r="10" spans="1:9" ht="24" x14ac:dyDescent="0.45">
      <c r="A10" s="192" t="s">
        <v>46</v>
      </c>
      <c r="B10" s="285"/>
      <c r="C10" s="285"/>
      <c r="D10" s="285"/>
      <c r="E10" s="285"/>
      <c r="F10" s="285"/>
      <c r="G10" s="232"/>
      <c r="H10" s="232"/>
      <c r="I10" s="231"/>
    </row>
    <row r="11" spans="1:9" ht="24" x14ac:dyDescent="0.45">
      <c r="A11" s="191" t="s">
        <v>45</v>
      </c>
      <c r="B11" s="279"/>
      <c r="C11" s="279"/>
      <c r="D11" s="279"/>
      <c r="E11" s="279"/>
      <c r="F11" s="279"/>
      <c r="G11" s="232"/>
      <c r="H11" s="232"/>
      <c r="I11" s="231"/>
    </row>
    <row r="12" spans="1:9" ht="24" x14ac:dyDescent="0.45">
      <c r="A12" s="191" t="s">
        <v>260</v>
      </c>
      <c r="B12" s="286">
        <f>D463</f>
        <v>0</v>
      </c>
      <c r="C12" s="286"/>
      <c r="D12" s="286"/>
      <c r="E12" s="286"/>
      <c r="F12" s="286"/>
      <c r="G12" s="232"/>
      <c r="H12" s="232"/>
      <c r="I12" s="231"/>
    </row>
    <row r="13" spans="1:9" ht="22.5" x14ac:dyDescent="0.45">
      <c r="A13" s="28"/>
      <c r="B13" s="29"/>
      <c r="C13" s="29"/>
      <c r="D13" s="287"/>
      <c r="E13" s="287"/>
      <c r="F13" s="287"/>
      <c r="G13" s="287"/>
      <c r="H13" s="287"/>
      <c r="I13" s="3"/>
    </row>
    <row r="14" spans="1:9" ht="16.5" x14ac:dyDescent="0.3">
      <c r="A14" s="288" t="s">
        <v>32</v>
      </c>
      <c r="B14" s="289" t="s">
        <v>33</v>
      </c>
      <c r="C14" s="289"/>
      <c r="D14" s="289" t="s">
        <v>48</v>
      </c>
      <c r="E14" s="290" t="s">
        <v>331</v>
      </c>
      <c r="F14" s="289" t="s">
        <v>202</v>
      </c>
      <c r="G14" s="29"/>
      <c r="H14" s="29"/>
    </row>
    <row r="15" spans="1:9" ht="16.5" x14ac:dyDescent="0.3">
      <c r="A15" s="288"/>
      <c r="B15" s="55" t="s">
        <v>36</v>
      </c>
      <c r="C15" s="55" t="s">
        <v>35</v>
      </c>
      <c r="D15" s="289"/>
      <c r="E15" s="290"/>
      <c r="F15" s="289"/>
      <c r="G15" s="29"/>
      <c r="H15" s="29"/>
    </row>
    <row r="16" spans="1:9" ht="18" x14ac:dyDescent="0.35">
      <c r="A16" s="291" t="s">
        <v>0</v>
      </c>
      <c r="B16" s="291"/>
      <c r="C16" s="291"/>
      <c r="D16" s="291"/>
      <c r="E16" s="291"/>
      <c r="F16" s="29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92" t="s">
        <v>1</v>
      </c>
      <c r="B18" s="293"/>
      <c r="C18" s="293"/>
      <c r="D18" s="293"/>
      <c r="E18" s="293"/>
      <c r="F18" s="29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91" t="s">
        <v>131</v>
      </c>
      <c r="B43" s="291"/>
      <c r="C43" s="291"/>
      <c r="D43" s="291"/>
      <c r="E43" s="291"/>
      <c r="F43" s="29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77" t="s">
        <v>63</v>
      </c>
      <c r="B45" s="278"/>
      <c r="C45" s="278"/>
      <c r="D45" s="278"/>
      <c r="E45" s="278"/>
      <c r="F45" s="27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74" t="s">
        <v>123</v>
      </c>
      <c r="B99" s="275"/>
      <c r="C99" s="275"/>
      <c r="D99" s="275"/>
      <c r="E99" s="275"/>
      <c r="F99" s="27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77" t="s">
        <v>63</v>
      </c>
      <c r="B101" s="278"/>
      <c r="C101" s="278"/>
      <c r="D101" s="278"/>
      <c r="E101" s="278"/>
      <c r="F101" s="27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72" t="s">
        <v>127</v>
      </c>
      <c r="B113" s="273"/>
      <c r="C113" s="273"/>
      <c r="D113" s="273"/>
      <c r="E113" s="273"/>
      <c r="F113" s="27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72" t="s">
        <v>72</v>
      </c>
      <c r="B137" s="273"/>
      <c r="C137" s="273"/>
      <c r="D137" s="273"/>
      <c r="E137" s="273"/>
      <c r="F137" s="27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74" t="s">
        <v>124</v>
      </c>
      <c r="B152" s="275"/>
      <c r="C152" s="275"/>
      <c r="D152" s="275"/>
      <c r="E152" s="275"/>
      <c r="F152" s="27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77" t="s">
        <v>63</v>
      </c>
      <c r="B154" s="278"/>
      <c r="C154" s="278"/>
      <c r="D154" s="278"/>
      <c r="E154" s="278"/>
      <c r="F154" s="27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72" t="s">
        <v>128</v>
      </c>
      <c r="B166" s="273"/>
      <c r="C166" s="273"/>
      <c r="D166" s="273"/>
      <c r="E166" s="273"/>
      <c r="F166" s="27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74" t="s">
        <v>157</v>
      </c>
      <c r="B192" s="275"/>
      <c r="C192" s="275"/>
      <c r="D192" s="275"/>
      <c r="E192" s="275"/>
      <c r="F192" s="27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72" t="s">
        <v>150</v>
      </c>
      <c r="B194" s="273"/>
      <c r="C194" s="273"/>
      <c r="D194" s="273"/>
      <c r="E194" s="273"/>
      <c r="F194" s="27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72" t="s">
        <v>75</v>
      </c>
      <c r="B209" s="273"/>
      <c r="C209" s="273"/>
      <c r="D209" s="273"/>
      <c r="E209" s="273"/>
      <c r="F209" s="27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72" t="s">
        <v>181</v>
      </c>
      <c r="B232" s="273"/>
      <c r="C232" s="273"/>
      <c r="D232" s="273"/>
      <c r="E232" s="273"/>
      <c r="F232" s="27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74" t="s">
        <v>4</v>
      </c>
      <c r="B249" s="275"/>
      <c r="C249" s="275"/>
      <c r="D249" s="275"/>
      <c r="E249" s="275"/>
      <c r="F249" s="27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72" t="s">
        <v>19</v>
      </c>
      <c r="B251" s="273"/>
      <c r="C251" s="273"/>
      <c r="D251" s="273"/>
      <c r="E251" s="273"/>
      <c r="F251" s="27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72" t="s">
        <v>116</v>
      </c>
      <c r="B263" s="273"/>
      <c r="C263" s="273"/>
      <c r="D263" s="273"/>
      <c r="E263" s="273"/>
      <c r="F263" s="27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74" t="s">
        <v>21</v>
      </c>
      <c r="B282" s="275"/>
      <c r="C282" s="275"/>
      <c r="D282" s="275"/>
      <c r="E282" s="275"/>
      <c r="F282" s="27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72" t="s">
        <v>12</v>
      </c>
      <c r="B284" s="273"/>
      <c r="C284" s="273"/>
      <c r="D284" s="273"/>
      <c r="E284" s="273"/>
      <c r="F284" s="27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72" t="s">
        <v>25</v>
      </c>
      <c r="B297" s="273"/>
      <c r="C297" s="273"/>
      <c r="D297" s="273"/>
      <c r="E297" s="273"/>
      <c r="F297" s="27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74" t="s">
        <v>8</v>
      </c>
      <c r="B310" s="275"/>
      <c r="C310" s="275"/>
      <c r="D310" s="275"/>
      <c r="E310" s="275"/>
      <c r="F310" s="27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77" t="s">
        <v>107</v>
      </c>
      <c r="B312" s="278"/>
      <c r="C312" s="278"/>
      <c r="D312" s="278"/>
      <c r="E312" s="278"/>
      <c r="F312" s="27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72" t="s">
        <v>25</v>
      </c>
      <c r="B324" s="273"/>
      <c r="C324" s="273"/>
      <c r="D324" s="273"/>
      <c r="E324" s="273"/>
      <c r="F324" s="27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72" t="s">
        <v>118</v>
      </c>
      <c r="B340" s="273"/>
      <c r="C340" s="273"/>
      <c r="D340" s="273"/>
      <c r="E340" s="273"/>
      <c r="F340" s="27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72" t="s">
        <v>29</v>
      </c>
      <c r="B349" s="273"/>
      <c r="C349" s="273"/>
      <c r="D349" s="273"/>
      <c r="E349" s="273"/>
      <c r="F349" s="27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6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74" t="s">
        <v>119</v>
      </c>
      <c r="B363" s="275"/>
      <c r="C363" s="275"/>
      <c r="D363" s="275"/>
      <c r="E363" s="275"/>
      <c r="F363" s="27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77" t="s">
        <v>19</v>
      </c>
      <c r="B365" s="278"/>
      <c r="C365" s="278"/>
      <c r="D365" s="278"/>
      <c r="E365" s="278"/>
      <c r="F365" s="27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77" t="s">
        <v>116</v>
      </c>
      <c r="B376" s="278"/>
      <c r="C376" s="278"/>
      <c r="D376" s="278"/>
      <c r="E376" s="278"/>
      <c r="F376" s="27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74" t="s">
        <v>346</v>
      </c>
      <c r="B393" s="275"/>
      <c r="C393" s="275"/>
      <c r="D393" s="275"/>
      <c r="E393" s="275"/>
      <c r="F393" s="27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72" t="s">
        <v>347</v>
      </c>
      <c r="B395" s="273"/>
      <c r="C395" s="273"/>
      <c r="D395" s="273"/>
      <c r="E395" s="273"/>
      <c r="F395" s="27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72" t="s">
        <v>31</v>
      </c>
      <c r="B402" s="273"/>
      <c r="C402" s="273"/>
      <c r="D402" s="273"/>
      <c r="E402" s="273"/>
      <c r="F402" s="27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74" t="s">
        <v>170</v>
      </c>
      <c r="B412" s="275"/>
      <c r="C412" s="275"/>
      <c r="D412" s="275"/>
      <c r="E412" s="275"/>
      <c r="F412" s="27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7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74" t="s">
        <v>82</v>
      </c>
      <c r="B422" s="275"/>
      <c r="C422" s="275"/>
      <c r="D422" s="275"/>
      <c r="E422" s="275"/>
      <c r="F422" s="27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74" t="s">
        <v>143</v>
      </c>
      <c r="B431" s="275"/>
      <c r="C431" s="275"/>
      <c r="D431" s="275"/>
      <c r="E431" s="275"/>
      <c r="F431" s="27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74" t="s">
        <v>144</v>
      </c>
      <c r="B452" s="275"/>
      <c r="C452" s="275"/>
      <c r="D452" s="275"/>
      <c r="E452" s="275"/>
      <c r="F452" s="27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96"/>
      <c r="E1" s="296"/>
      <c r="F1" s="296"/>
      <c r="G1" s="296"/>
      <c r="H1" s="296"/>
      <c r="I1" s="296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2" t="s">
        <v>52</v>
      </c>
      <c r="B6" s="282"/>
      <c r="C6" s="282"/>
      <c r="D6" s="282"/>
      <c r="E6" s="282"/>
      <c r="F6" s="282"/>
      <c r="G6" s="232"/>
      <c r="H6" s="232"/>
      <c r="I6" s="232"/>
    </row>
    <row r="7" spans="1:9" s="29" customFormat="1" ht="21.75" customHeight="1" x14ac:dyDescent="0.45">
      <c r="A7" s="282" t="str">
        <f>'A4 Exploitation'!A8:F8</f>
        <v>OUED LIL</v>
      </c>
      <c r="B7" s="282"/>
      <c r="C7" s="282"/>
      <c r="D7" s="282"/>
      <c r="E7" s="282"/>
      <c r="F7" s="282"/>
      <c r="G7" s="232"/>
      <c r="H7" s="232"/>
      <c r="I7" s="232"/>
    </row>
    <row r="8" spans="1:9" s="29" customFormat="1" ht="24" x14ac:dyDescent="0.45">
      <c r="A8" s="191" t="s">
        <v>44</v>
      </c>
      <c r="B8" s="299">
        <f>'A4 Exploitation'!B9:F9</f>
        <v>0</v>
      </c>
      <c r="C8" s="299"/>
      <c r="D8" s="299"/>
      <c r="E8" s="299"/>
      <c r="F8" s="299"/>
      <c r="G8" s="232"/>
      <c r="H8" s="232"/>
      <c r="I8" s="232"/>
    </row>
    <row r="9" spans="1:9" s="29" customFormat="1" ht="24" x14ac:dyDescent="0.45">
      <c r="A9" s="192" t="s">
        <v>46</v>
      </c>
      <c r="B9" s="299">
        <f>'A4 Exploitation'!B10:F10</f>
        <v>0</v>
      </c>
      <c r="C9" s="299"/>
      <c r="D9" s="299"/>
      <c r="E9" s="299"/>
      <c r="F9" s="299"/>
      <c r="G9" s="232"/>
      <c r="H9" s="232"/>
      <c r="I9" s="232"/>
    </row>
    <row r="10" spans="1:9" s="29" customFormat="1" ht="24" x14ac:dyDescent="0.45">
      <c r="A10" s="191" t="s">
        <v>45</v>
      </c>
      <c r="B10" s="295">
        <f>'A4 Exploitation'!B11:F11</f>
        <v>0</v>
      </c>
      <c r="C10" s="295"/>
      <c r="D10" s="295"/>
      <c r="E10" s="295"/>
      <c r="F10" s="295"/>
      <c r="G10" s="232"/>
      <c r="H10" s="232"/>
      <c r="I10" s="232"/>
    </row>
    <row r="11" spans="1:9" s="29" customFormat="1" ht="24" x14ac:dyDescent="0.45">
      <c r="A11" s="191" t="s">
        <v>318</v>
      </c>
      <c r="B11" s="300">
        <f>D183</f>
        <v>0</v>
      </c>
      <c r="C11" s="300"/>
      <c r="D11" s="300"/>
      <c r="E11" s="300"/>
      <c r="F11" s="300"/>
      <c r="G11" s="232"/>
      <c r="H11" s="232"/>
      <c r="I11" s="232"/>
    </row>
    <row r="12" spans="1:9" s="29" customFormat="1" ht="22.5" x14ac:dyDescent="0.45">
      <c r="A12" s="28"/>
      <c r="D12" s="287"/>
      <c r="E12" s="287"/>
      <c r="F12" s="287"/>
      <c r="G12" s="287"/>
      <c r="H12" s="287"/>
      <c r="I12" s="31"/>
    </row>
    <row r="13" spans="1:9" s="29" customFormat="1" ht="11.25" customHeight="1" x14ac:dyDescent="0.3">
      <c r="A13" s="288" t="s">
        <v>32</v>
      </c>
      <c r="B13" s="289" t="s">
        <v>33</v>
      </c>
      <c r="C13" s="289"/>
      <c r="D13" s="289" t="s">
        <v>48</v>
      </c>
      <c r="E13" s="290" t="s">
        <v>201</v>
      </c>
      <c r="F13" s="289" t="s">
        <v>202</v>
      </c>
    </row>
    <row r="14" spans="1:9" s="29" customFormat="1" ht="12.75" customHeight="1" x14ac:dyDescent="0.3">
      <c r="A14" s="288"/>
      <c r="B14" s="55" t="s">
        <v>36</v>
      </c>
      <c r="C14" s="55" t="s">
        <v>35</v>
      </c>
      <c r="D14" s="289"/>
      <c r="E14" s="290"/>
      <c r="F14" s="28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94" t="s">
        <v>0</v>
      </c>
      <c r="B16" s="294"/>
      <c r="C16" s="294"/>
      <c r="D16" s="294"/>
      <c r="E16" s="294"/>
      <c r="F16" s="29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94" t="s">
        <v>4</v>
      </c>
      <c r="B25" s="294"/>
      <c r="C25" s="294"/>
      <c r="D25" s="294"/>
      <c r="E25" s="294"/>
      <c r="F25" s="29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94" t="s">
        <v>231</v>
      </c>
      <c r="B35" s="294"/>
      <c r="C35" s="294"/>
      <c r="D35" s="294"/>
      <c r="E35" s="294"/>
      <c r="F35" s="29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94" t="s">
        <v>21</v>
      </c>
      <c r="B44" s="294"/>
      <c r="C44" s="294"/>
      <c r="D44" s="294"/>
      <c r="E44" s="294"/>
      <c r="F44" s="29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94" t="s">
        <v>8</v>
      </c>
      <c r="B54" s="294"/>
      <c r="C54" s="294"/>
      <c r="D54" s="294"/>
      <c r="E54" s="294"/>
      <c r="F54" s="29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94" t="s">
        <v>136</v>
      </c>
      <c r="B65" s="294"/>
      <c r="C65" s="294"/>
      <c r="D65" s="294"/>
      <c r="E65" s="294"/>
      <c r="F65" s="29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94" t="s">
        <v>223</v>
      </c>
      <c r="B86" s="294"/>
      <c r="C86" s="294"/>
      <c r="D86" s="294"/>
      <c r="E86" s="294"/>
      <c r="F86" s="29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94" t="s">
        <v>224</v>
      </c>
      <c r="B105" s="294"/>
      <c r="C105" s="294"/>
      <c r="D105" s="294"/>
      <c r="E105" s="294"/>
      <c r="F105" s="29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94" t="s">
        <v>196</v>
      </c>
      <c r="B120" s="294"/>
      <c r="C120" s="294"/>
      <c r="D120" s="294"/>
      <c r="E120" s="294"/>
      <c r="F120" s="29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94" t="s">
        <v>228</v>
      </c>
      <c r="B136" s="294"/>
      <c r="C136" s="294"/>
      <c r="D136" s="294"/>
      <c r="E136" s="294"/>
      <c r="F136" s="29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94" t="s">
        <v>80</v>
      </c>
      <c r="B148" s="294"/>
      <c r="C148" s="294"/>
      <c r="D148" s="294"/>
      <c r="E148" s="294"/>
      <c r="F148" s="29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94" t="s">
        <v>17</v>
      </c>
      <c r="B156" s="294"/>
      <c r="C156" s="294"/>
      <c r="D156" s="294"/>
      <c r="E156" s="294"/>
      <c r="F156" s="29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94" t="s">
        <v>82</v>
      </c>
      <c r="B164" s="294"/>
      <c r="C164" s="294"/>
      <c r="D164" s="294"/>
      <c r="E164" s="294"/>
      <c r="F164" s="29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94" t="s">
        <v>227</v>
      </c>
      <c r="B173" s="294"/>
      <c r="C173" s="294"/>
      <c r="D173" s="294"/>
      <c r="E173" s="294"/>
      <c r="F173" s="29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Dr Mejed Heni-QLC</cp:lastModifiedBy>
  <cp:lastPrinted>2018-01-02T10:06:46Z</cp:lastPrinted>
  <dcterms:created xsi:type="dcterms:W3CDTF">2015-10-03T07:44:26Z</dcterms:created>
  <dcterms:modified xsi:type="dcterms:W3CDTF">2018-01-02T10:09:10Z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