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Mhamdia\2019\4\"/>
    </mc:Choice>
  </mc:AlternateContent>
  <bookViews>
    <workbookView xWindow="0" yWindow="0" windowWidth="20490" windowHeight="904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33" i="29" l="1"/>
  <c r="B124" i="29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565" i="36"/>
  <c r="B525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65" i="36"/>
  <c r="D525" i="36"/>
  <c r="D424" i="36"/>
  <c r="D366" i="36"/>
  <c r="D299" i="36"/>
  <c r="D244" i="36"/>
  <c r="D185" i="36"/>
  <c r="B185" i="36" s="1"/>
  <c r="D129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669" i="38"/>
  <c r="D670" i="38" s="1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D606" i="36" s="1"/>
  <c r="D607" i="36" s="1"/>
  <c r="C596" i="36"/>
  <c r="D726" i="36" l="1"/>
  <c r="B170" i="29" s="1"/>
  <c r="D588" i="36"/>
  <c r="D589" i="36" s="1"/>
  <c r="D609" i="36"/>
  <c r="D610" i="36" s="1"/>
  <c r="B142" i="29" s="1"/>
  <c r="D569" i="36"/>
  <c r="D570" i="36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<sst xmlns="http://schemas.openxmlformats.org/spreadsheetml/2006/main" count="5894" uniqueCount="515">
  <si>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</si>
  <si>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</si>
  <si>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</si>
  <si>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</si>
  <si>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</si>
  <si>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</si>
  <si>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</si>
  <si>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</si>
  <si>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</si>
  <si>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</si>
  <si>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</si>
  <si>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</si>
  <si>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</si>
  <si>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</si>
  <si>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</si>
  <si>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</si>
  <si>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</si>
  <si>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</si>
  <si>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</si>
  <si>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</si>
  <si>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</si>
  <si>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</si>
  <si>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</si>
  <si>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</si>
  <si>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</si>
  <si>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</si>
  <si>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</si>
  <si>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</si>
  <si>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</si>
  <si>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</si>
  <si>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</si>
  <si>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</si>
  <si>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</si>
  <si>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</si>
  <si>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</si>
  <si>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</si>
  <si>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</si>
  <si>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</si>
  <si>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</si>
  <si>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</si>
  <si>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</si>
  <si>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</si>
  <si>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</si>
  <si>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</si>
  <si>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</si>
  <si>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</si>
  <si>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</si>
  <si>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</si>
  <si>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</si>
  <si>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</si>
  <si>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</si>
  <si>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</si>
  <si>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</si>
  <si>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</si>
  <si>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</si>
  <si>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</si>
  <si>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</si>
  <si>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</si>
  <si>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</si>
  <si>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</si>
  <si>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</si>
  <si>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</si>
  <si>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</si>
  <si>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</si>
  <si>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</si>
  <si>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</si>
  <si>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</si>
  <si>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</si>
  <si>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</si>
  <si>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</si>
  <si>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</si>
  <si>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</si>
  <si>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</si>
  <si>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</si>
  <si>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</si>
  <si>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</si>
  <si>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</si>
  <si>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</si>
  <si>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</si>
  <si>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</si>
  <si>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</si>
  <si>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</si>
  <si>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</si>
  <si>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</si>
  <si>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</si>
  <si>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</si>
  <si>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</si>
  <si>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</si>
  <si>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</si>
  <si>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</si>
  <si>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</si>
  <si>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</si>
  <si>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</si>
  <si>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</si>
  <si>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</si>
  <si>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</si>
  <si>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</si>
  <si>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</si>
  <si>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</si>
  <si>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</si>
  <si>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</si>
  <si>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</si>
  <si>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</si>
  <si>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</si>
  <si>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</si>
  <si>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</si>
  <si>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</si>
  <si>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</si>
  <si>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</si>
  <si>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</si>
  <si>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</si>
  <si>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</si>
  <si>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</si>
  <si>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</si>
  <si>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</si>
  <si>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</si>
  <si>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</si>
  <si>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</si>
  <si>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</si>
  <si>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</si>
  <si>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</si>
  <si>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</si>
  <si>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</si>
  <si>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</si>
  <si>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</si>
  <si>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</si>
  <si>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</si>
  <si>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</si>
  <si>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</si>
  <si>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</si>
  <si>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</si>
  <si>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</si>
  <si>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</si>
  <si>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</si>
  <si>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</si>
  <si>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</si>
  <si>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</si>
  <si>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</si>
  <si>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</si>
  <si>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</si>
  <si>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</si>
  <si>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</si>
  <si>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</si>
  <si>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</si>
  <si>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</si>
  <si>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</si>
  <si>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</si>
  <si>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</si>
  <si>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</si>
  <si>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</si>
  <si>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</si>
  <si>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</si>
  <si>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</si>
  <si>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</si>
  <si>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</si>
  <si>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</si>
  <si>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</si>
  <si>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</si>
  <si>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</si>
  <si>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</si>
  <si>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</si>
  <si>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</si>
  <si>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</si>
  <si>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</si>
  <si>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</si>
  <si>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</si>
  <si>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</si>
  <si>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</si>
  <si>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</si>
  <si>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</si>
  <si>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</si>
  <si>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</si>
  <si>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</si>
  <si>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</si>
  <si>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</si>
  <si>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</si>
  <si>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</si>
  <si>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</si>
  <si>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</si>
  <si>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</si>
  <si>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</si>
  <si>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</si>
  <si>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</si>
  <si>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</si>
  <si>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</si>
  <si>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</si>
  <si>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</si>
  <si>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</si>
  <si>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</si>
  <si>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</si>
  <si>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</si>
  <si>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</si>
  <si>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</si>
  <si>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</si>
  <si>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</si>
  <si>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</si>
  <si>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</si>
  <si>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</si>
  <si>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</si>
  <si>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</si>
  <si>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</si>
  <si>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</si>
  <si>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</si>
  <si>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</si>
  <si>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</si>
  <si>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</si>
  <si>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</si>
  <si>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</si>
  <si>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</si>
  <si>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</si>
  <si>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</si>
  <si>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</si>
  <si>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</si>
  <si>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</si>
  <si>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</si>
  <si>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</si>
  <si>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</si>
  <si>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</si>
  <si>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</si>
  <si>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</si>
  <si>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</si>
  <si>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</si>
  <si>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</si>
  <si>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</si>
  <si>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</si>
  <si>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</si>
  <si>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</si>
  <si>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</si>
  <si>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</si>
  <si>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</si>
  <si>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</si>
  <si>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</si>
  <si>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</si>
  <si>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</si>
  <si>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</si>
  <si>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</si>
  <si>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</si>
  <si>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</si>
  <si>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</si>
  <si>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</si>
  <si>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</si>
  <si>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</si>
  <si>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</si>
  <si>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</si>
  <si>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</si>
  <si>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</si>
  <si>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</si>
  <si>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</si>
  <si>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</si>
  <si>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</si>
  <si>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</si>
  <si>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</si>
  <si>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</si>
  <si>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</si>
  <si>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</si>
  <si>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</si>
  <si>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</si>
  <si>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</si>
  <si>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</si>
  <si>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</si>
  <si>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</si>
  <si>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</si>
  <si>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</si>
  <si>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</si>
  <si>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</si>
  <si>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</si>
  <si>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</si>
  <si>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</si>
  <si>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</si>
  <si>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</si>
  <si>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</si>
  <si>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</si>
  <si>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</si>
  <si>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</si>
  <si>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</si>
  <si>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</si>
  <si>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</si>
  <si>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</si>
  <si>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</si>
  <si>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</si>
  <si>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</si>
  <si>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</si>
  <si>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</si>
  <si>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</si>
  <si>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</si>
  <si>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</si>
  <si>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</si>
  <si>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</si>
  <si>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</si>
  <si>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</si>
  <si>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</si>
  <si>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</si>
  <si>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</si>
  <si>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</si>
  <si>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</si>
  <si>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</si>
  <si>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</si>
  <si>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</si>
  <si>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</si>
  <si>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</si>
  <si>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</si>
  <si>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</si>
  <si>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</si>
  <si>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</si>
  <si>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</si>
  <si>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</si>
  <si>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</si>
  <si>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</si>
  <si>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</si>
  <si>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</si>
  <si>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</si>
  <si>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</si>
  <si>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</si>
  <si>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</si>
  <si>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</si>
  <si>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</si>
  <si>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</si>
  <si>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</si>
  <si>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</si>
  <si>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</si>
  <si>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</si>
  <si>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</si>
  <si>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</si>
  <si>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</si>
  <si>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</si>
  <si>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</si>
  <si>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</si>
  <si>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</si>
  <si>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</si>
  <si>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</si>
  <si>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</si>
  <si>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</si>
  <si>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</si>
  <si>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</si>
  <si>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</si>
  <si>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</si>
  <si>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</si>
  <si>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</si>
  <si>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</si>
  <si>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</si>
  <si>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</si>
  <si>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</si>
  <si>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</si>
  <si>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</si>
  <si>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</si>
  <si>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</si>
  <si>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</si>
  <si>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</si>
  <si>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</si>
  <si>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</si>
  <si>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</si>
  <si>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</si>
  <si>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</si>
  <si>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</si>
  <si>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</si>
  <si>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</si>
  <si>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</si>
  <si>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</si>
  <si>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</si>
  <si>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</si>
  <si>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</si>
  <si>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</si>
  <si>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</si>
  <si>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</si>
  <si>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</si>
  <si>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</si>
  <si>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</si>
  <si>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</si>
  <si>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</si>
  <si>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</si>
  <si>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</si>
  <si>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</si>
  <si>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</si>
  <si>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</si>
  <si>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</si>
  <si>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</si>
  <si>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</si>
  <si>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</si>
  <si>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</si>
  <si>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</si>
  <si>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</si>
  <si>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</si>
  <si>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</si>
  <si>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</si>
  <si>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</si>
  <si>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</si>
  <si>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</si>
  <si>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</si>
  <si>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</si>
  <si>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</si>
  <si>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</si>
  <si>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</si>
  <si>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</si>
  <si>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</si>
  <si>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</si>
  <si>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</si>
  <si>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</si>
  <si>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</si>
  <si>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</si>
  <si>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</si>
  <si>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</si>
  <si>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</si>
  <si>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</si>
  <si>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</si>
  <si>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</si>
  <si>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</si>
  <si>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</si>
  <si>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</si>
  <si>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</si>
  <si>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</si>
  <si>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</si>
  <si>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</si>
  <si>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</si>
  <si>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</si>
  <si>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</si>
  <si>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</si>
  <si>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</si>
  <si>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</si>
  <si>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</si>
  <si>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</si>
  <si>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</si>
  <si>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</si>
  <si>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</si>
  <si>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</si>
  <si>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</si>
  <si>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</si>
  <si>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</si>
  <si>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</si>
  <si>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</si>
  <si>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</si>
  <si>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</si>
  <si>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</si>
  <si>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</si>
  <si>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</si>
  <si>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</si>
  <si>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</si>
  <si>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</si>
  <si>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</si>
  <si>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</si>
  <si>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</si>
  <si>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</si>
  <si>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</si>
  <si>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</si>
  <si>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</si>
  <si>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</si>
  <si>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</si>
  <si>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</si>
  <si>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</si>
  <si>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</si>
  <si>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</si>
  <si>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</si>
  <si>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</si>
  <si>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</si>
  <si>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</si>
  <si>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</si>
  <si>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</si>
  <si>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</si>
  <si>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</si>
  <si>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</si>
  <si>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</si>
  <si>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</si>
  <si>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</si>
  <si>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</si>
  <si>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</si>
  <si>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</si>
  <si>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</si>
  <si>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</si>
  <si>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</si>
  <si>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</si>
  <si>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</si>
  <si>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</si>
  <si>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</si>
  <si>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</si>
  <si>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</si>
  <si>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</si>
  <si>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CE MHAMDIA</t>
  </si>
  <si>
    <t>M Dhia Mechlaoui</t>
  </si>
  <si>
    <t>M DABBAI Nebil (directeur du magasin)</t>
  </si>
  <si>
    <t>Renforcer le nettoyage à ce niveau.</t>
  </si>
  <si>
    <t>Le référentiel qualité 2019 n'était pas affiché.</t>
  </si>
  <si>
    <t>Afficher le référentiel.</t>
  </si>
  <si>
    <t>L'archivage des documents du contrôle à la réception n'était pas disponible pour 6 mois, archivage depuis le mois de janvier seulement.</t>
  </si>
  <si>
    <t>Assurer un archivage de 6 mois.</t>
  </si>
  <si>
    <t>L’espace adjoint au linéaire des boissons était souillé.</t>
  </si>
  <si>
    <t>Suivre et enregistrer les autocontrôles du N/D quotidiennement.</t>
  </si>
  <si>
    <t>Réserve: l'enregistrement de N/D de la semaine 08/04/19 n'était pas quotidien.</t>
  </si>
  <si>
    <t>Afficher le référentiel qualité.</t>
  </si>
  <si>
    <t>Procéder au nettoyage.</t>
  </si>
  <si>
    <t>Utilisation du thermomètre de la réception.</t>
  </si>
  <si>
    <t>Fournir un thermomètre pour le rayon PLS.</t>
  </si>
  <si>
    <t>Le retrait du produit (jambon de dinde) du 12 avril 2019 n'était pas classé.</t>
  </si>
  <si>
    <t>Classer les retraits dans le classeur.</t>
  </si>
  <si>
    <t>PLS surgelé: présence de cadavres de petites mouches au niveau du meuble d'exposition négatif</t>
  </si>
  <si>
    <t>Manque de propreté du meuble négatif,  les pots de glaces étaient souillés par les cadavres de moustiques.</t>
  </si>
  <si>
    <t>Former les employés.</t>
  </si>
  <si>
    <t>Dégivrer et entretenir le meuble.</t>
  </si>
  <si>
    <t>Renforcer l'étanchéité à ce niveau.</t>
  </si>
  <si>
    <t>La résine du sol était décollée.</t>
  </si>
  <si>
    <t>Réparer le revêtement.</t>
  </si>
  <si>
    <t>Meuble surgelé:
T° affichée: -17°C
T° mesurée: comprise entre -10°C et -15°C.</t>
  </si>
  <si>
    <t>Revoir le fonctionnement du meuble, assurer une T° de stockage minimale de -18°C.</t>
  </si>
  <si>
    <t>Le plan de positionnement des appâts n'est pas disponible.</t>
  </si>
  <si>
    <t>Afficher le plan des appâts.</t>
  </si>
  <si>
    <t>Absence d'un local de déchets.</t>
  </si>
  <si>
    <t>Aménager un local poubelle.</t>
  </si>
  <si>
    <t>Seuls le directeur et le gestionnaire du stock avaient bénéficié d'une formation de BPH.</t>
  </si>
  <si>
    <t>PLS: meuble surgelé des glaces: développement du givre.</t>
  </si>
  <si>
    <t>Fournir des portes-appâts.</t>
  </si>
  <si>
    <t>Les grilles d’aération des meubles étaient poussiéreuses.</t>
  </si>
  <si>
    <t>Procéder à un nettoyage approfondi a ce niveau.</t>
  </si>
  <si>
    <t>Infiltration d’eau depuis le plafond du magasin.</t>
  </si>
  <si>
    <t>Entretenir le plafond abimé par l'humidité.</t>
  </si>
  <si>
    <t>La zone de réception n'était pas propre (accumulation de déchets divers).</t>
  </si>
  <si>
    <t>PGC: les appâts étaient jetés au sol sans protection.</t>
  </si>
  <si>
    <t>Étanchéité manquante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</si>
</sst>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5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35" fillId="0" borderId="1" xfId="0" applyNumberFormat="1" applyFont="1" applyBorder="1" applyAlignment="1" applyProtection="1">
      <alignment horizontal="left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0.82352941176470584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9120736"/>
        <c:axId val="1569120192"/>
      </c:barChart>
      <c:catAx>
        <c:axId val="1569120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9120192"/>
        <c:crosses val="autoZero"/>
        <c:auto val="1"/>
        <c:lblAlgn val="ctr"/>
        <c:lblOffset val="100"/>
        <c:noMultiLvlLbl val="0"/>
      </c:catAx>
      <c:valAx>
        <c:axId val="1569120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9120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05493856"/>
        <c:axId val="1805494400"/>
      </c:barChart>
      <c:catAx>
        <c:axId val="1805493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05494400"/>
        <c:crosses val="autoZero"/>
        <c:auto val="1"/>
        <c:lblAlgn val="ctr"/>
        <c:lblOffset val="100"/>
        <c:noMultiLvlLbl val="0"/>
      </c:catAx>
      <c:valAx>
        <c:axId val="1805494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05493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0.8571428571428571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05495488"/>
        <c:axId val="1805504736"/>
      </c:barChart>
      <c:catAx>
        <c:axId val="1805495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05504736"/>
        <c:crosses val="autoZero"/>
        <c:auto val="1"/>
        <c:lblAlgn val="ctr"/>
        <c:lblOffset val="100"/>
        <c:noMultiLvlLbl val="0"/>
      </c:catAx>
      <c:valAx>
        <c:axId val="1805504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05495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0.8833333333333333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05494944"/>
        <c:axId val="1805508544"/>
      </c:barChart>
      <c:catAx>
        <c:axId val="1805494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05508544"/>
        <c:crosses val="autoZero"/>
        <c:auto val="1"/>
        <c:lblAlgn val="ctr"/>
        <c:lblOffset val="100"/>
        <c:noMultiLvlLbl val="0"/>
      </c:catAx>
      <c:valAx>
        <c:axId val="1805508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05494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0.56666666666666665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05497664"/>
        <c:axId val="1805504192"/>
      </c:barChart>
      <c:catAx>
        <c:axId val="1805497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05504192"/>
        <c:crosses val="autoZero"/>
        <c:auto val="1"/>
        <c:lblAlgn val="ctr"/>
        <c:lblOffset val="100"/>
        <c:noMultiLvlLbl val="0"/>
      </c:catAx>
      <c:valAx>
        <c:axId val="1805504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05497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05498752"/>
        <c:axId val="1805499296"/>
      </c:barChart>
      <c:catAx>
        <c:axId val="180549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05499296"/>
        <c:crosses val="autoZero"/>
        <c:auto val="1"/>
        <c:lblAlgn val="ctr"/>
        <c:lblOffset val="100"/>
        <c:noMultiLvlLbl val="0"/>
      </c:catAx>
      <c:valAx>
        <c:axId val="1805499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05498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0.73170731707317072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05500928"/>
        <c:axId val="1805501472"/>
      </c:barChart>
      <c:catAx>
        <c:axId val="1805500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05501472"/>
        <c:crosses val="autoZero"/>
        <c:auto val="1"/>
        <c:lblAlgn val="ctr"/>
        <c:lblOffset val="100"/>
        <c:noMultiLvlLbl val="0"/>
      </c:catAx>
      <c:valAx>
        <c:axId val="1805501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05500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0.839622641509434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06050816"/>
        <c:axId val="1806047008"/>
      </c:barChart>
      <c:catAx>
        <c:axId val="1806050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06047008"/>
        <c:crosses val="autoZero"/>
        <c:auto val="1"/>
        <c:lblAlgn val="ctr"/>
        <c:lblOffset val="100"/>
        <c:noMultiLvlLbl val="0"/>
      </c:catAx>
      <c:valAx>
        <c:axId val="1806047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06050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0.78566497929130241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806049184"/>
        <c:axId val="1806051904"/>
        <c:extLst xmlns:c16r2="http://schemas.microsoft.com/office/drawing/2015/06/chart"/>
      </c:barChart>
      <c:catAx>
        <c:axId val="18060491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06051904"/>
        <c:crosses val="autoZero"/>
        <c:auto val="1"/>
        <c:lblAlgn val="ctr"/>
        <c:lblOffset val="100"/>
        <c:noMultiLvlLbl val="0"/>
      </c:catAx>
      <c:valAx>
        <c:axId val="180605190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06049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0.69166666666666665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806059520"/>
        <c:axId val="1806044288"/>
        <c:extLst xmlns:c16r2="http://schemas.microsoft.com/office/drawing/2015/06/chart"/>
      </c:barChart>
      <c:catAx>
        <c:axId val="1806059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06044288"/>
        <c:crosses val="autoZero"/>
        <c:auto val="1"/>
        <c:lblAlgn val="ctr"/>
        <c:lblOffset val="100"/>
        <c:noMultiLvlLbl val="0"/>
      </c:catAx>
      <c:valAx>
        <c:axId val="1806044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06059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04656704"/>
        <c:axId val="1804655072"/>
      </c:barChart>
      <c:catAx>
        <c:axId val="1804656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04655072"/>
        <c:crosses val="autoZero"/>
        <c:auto val="1"/>
        <c:lblAlgn val="ctr"/>
        <c:lblOffset val="100"/>
        <c:noMultiLvlLbl val="0"/>
      </c:catAx>
      <c:valAx>
        <c:axId val="1804655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04656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04662144"/>
        <c:axId val="1804664864"/>
      </c:barChart>
      <c:catAx>
        <c:axId val="1804662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04664864"/>
        <c:crosses val="autoZero"/>
        <c:auto val="1"/>
        <c:lblAlgn val="ctr"/>
        <c:lblOffset val="100"/>
        <c:noMultiLvlLbl val="0"/>
      </c:catAx>
      <c:valAx>
        <c:axId val="1804664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04662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04665408"/>
        <c:axId val="1804654528"/>
      </c:barChart>
      <c:catAx>
        <c:axId val="180466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04654528"/>
        <c:crosses val="autoZero"/>
        <c:auto val="1"/>
        <c:lblAlgn val="ctr"/>
        <c:lblOffset val="100"/>
        <c:noMultiLvlLbl val="0"/>
      </c:catAx>
      <c:valAx>
        <c:axId val="1804654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04665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04653984"/>
        <c:axId val="1804657792"/>
      </c:barChart>
      <c:catAx>
        <c:axId val="1804653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04657792"/>
        <c:crosses val="autoZero"/>
        <c:auto val="1"/>
        <c:lblAlgn val="ctr"/>
        <c:lblOffset val="100"/>
        <c:noMultiLvlLbl val="0"/>
      </c:catAx>
      <c:valAx>
        <c:axId val="1804657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04653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04663232"/>
        <c:axId val="1804658880"/>
      </c:barChart>
      <c:catAx>
        <c:axId val="1804663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04658880"/>
        <c:crosses val="autoZero"/>
        <c:auto val="1"/>
        <c:lblAlgn val="ctr"/>
        <c:lblOffset val="100"/>
        <c:noMultiLvlLbl val="0"/>
      </c:catAx>
      <c:valAx>
        <c:axId val="1804658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04663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04659968"/>
        <c:axId val="1804661056"/>
      </c:barChart>
      <c:catAx>
        <c:axId val="1804659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04661056"/>
        <c:crosses val="autoZero"/>
        <c:auto val="1"/>
        <c:lblAlgn val="ctr"/>
        <c:lblOffset val="100"/>
        <c:noMultiLvlLbl val="0"/>
      </c:catAx>
      <c:valAx>
        <c:axId val="1804661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0465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0.93333333333333335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04655616"/>
        <c:axId val="1804667584"/>
      </c:barChart>
      <c:catAx>
        <c:axId val="1804655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04667584"/>
        <c:crosses val="autoZero"/>
        <c:auto val="1"/>
        <c:lblAlgn val="ctr"/>
        <c:lblOffset val="100"/>
        <c:noMultiLvlLbl val="0"/>
      </c:catAx>
      <c:valAx>
        <c:axId val="1804667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04655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05505824"/>
        <c:axId val="1805506912"/>
      </c:barChart>
      <c:catAx>
        <c:axId val="180550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05506912"/>
        <c:crosses val="autoZero"/>
        <c:auto val="1"/>
        <c:lblAlgn val="ctr"/>
        <c:lblOffset val="100"/>
        <c:noMultiLvlLbl val="0"/>
      </c:catAx>
      <c:valAx>
        <c:axId val="1805506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05505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5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4" t="s">
        <v>474</v>
      </c>
      <c r="B18" s="344"/>
      <c r="C18" s="344"/>
      <c r="D18" s="345" t="s">
        <v>475</v>
      </c>
      <c r="E18" s="345"/>
      <c r="F18" s="345"/>
      <c r="G18" s="345"/>
      <c r="H18" s="345"/>
      <c r="I18" s="345"/>
      <c r="J18" s="345"/>
      <c r="K18" s="345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6" t="s">
        <v>277</v>
      </c>
      <c r="B21" s="346"/>
      <c r="C21" s="346"/>
      <c r="D21" s="346"/>
      <c r="E21" s="346"/>
      <c r="F21" s="346"/>
      <c r="G21" s="346"/>
      <c r="H21" s="346"/>
      <c r="I21" s="346"/>
      <c r="J21" s="346"/>
      <c r="K21" s="346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0" t="s">
        <v>279</v>
      </c>
      <c r="C23" s="340"/>
      <c r="D23" s="31"/>
      <c r="E23" s="31"/>
      <c r="F23" s="31"/>
      <c r="G23" s="31"/>
      <c r="H23" s="31"/>
      <c r="I23" s="31"/>
      <c r="J23" t="str">
        <f>D18</f>
        <v>CE MHAMDIA</v>
      </c>
    </row>
    <row r="24" spans="1:11" ht="33" customHeight="1" x14ac:dyDescent="0.25">
      <c r="A24" s="277" t="s">
        <v>280</v>
      </c>
      <c r="B24" s="339">
        <f>AVERAGE('A1 Exploitation'!D730,'A1 Technique'!D199)</f>
        <v>0.78566497929130241</v>
      </c>
      <c r="C24" s="339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39" t="e">
        <f>AVERAGE('A2 Exploitation'!D730,'A2 Technique'!D199)</f>
        <v>#DIV/0!</v>
      </c>
      <c r="C25" s="339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39" t="e">
        <f>AVERAGE('A3 Exploitation'!D730,'A3 Technique'!D199)</f>
        <v>#DIV/0!</v>
      </c>
      <c r="C26" s="339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39" t="e">
        <f>AVERAGE('A4 Exploitation'!D730,'A4 Technique'!D199)</f>
        <v>#DIV/0!</v>
      </c>
      <c r="C27" s="339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39"/>
      <c r="C28" s="339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39"/>
      <c r="C29" s="339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0" t="s">
        <v>286</v>
      </c>
      <c r="C33" s="340"/>
      <c r="D33" s="31"/>
      <c r="E33" s="31"/>
      <c r="F33" s="31"/>
      <c r="G33" s="31"/>
      <c r="H33" s="31"/>
      <c r="I33" s="31"/>
      <c r="J33" t="str">
        <f>D18</f>
        <v>CE MHAMDIA</v>
      </c>
    </row>
    <row r="34" spans="1:10" ht="33" customHeight="1" x14ac:dyDescent="0.25">
      <c r="A34" s="277" t="s">
        <v>280</v>
      </c>
      <c r="B34" s="339">
        <f>'A1 Exploitation'!D730</f>
        <v>0.839622641509434</v>
      </c>
      <c r="C34" s="339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39" t="e">
        <f>'A2 Exploitation'!D730</f>
        <v>#DIV/0!</v>
      </c>
      <c r="C35" s="339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39" t="e">
        <f>'A3 Exploitation'!D730</f>
        <v>#DIV/0!</v>
      </c>
      <c r="C36" s="339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39" t="e">
        <f>'A4 Exploitation'!D730</f>
        <v>#DIV/0!</v>
      </c>
      <c r="C37" s="339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39"/>
      <c r="C38" s="339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39"/>
      <c r="C39" s="339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3" t="s">
        <v>287</v>
      </c>
      <c r="C42" s="343"/>
      <c r="D42" s="31"/>
      <c r="E42" s="31"/>
      <c r="F42" s="31"/>
      <c r="G42" s="31"/>
      <c r="H42" s="31"/>
      <c r="I42" s="31"/>
      <c r="J42" t="str">
        <f>D18</f>
        <v>CE MHAMDIA</v>
      </c>
    </row>
    <row r="43" spans="1:10" ht="33" customHeight="1" x14ac:dyDescent="0.25">
      <c r="A43" s="277" t="s">
        <v>280</v>
      </c>
      <c r="B43" s="339">
        <f>AVERAGE('A1 Exploitation'!D728, 'A1 Technique'!D197)</f>
        <v>0.69166666666666665</v>
      </c>
      <c r="C43" s="339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39" t="e">
        <f>AVERAGE('A2 Exploitation'!D728, 'A2 Technique'!D197)</f>
        <v>#DIV/0!</v>
      </c>
      <c r="C44" s="339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39" t="e">
        <f>AVERAGE('A3 Exploitation'!D728, 'A3 Technique'!D197)</f>
        <v>#DIV/0!</v>
      </c>
      <c r="C45" s="339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39" t="e">
        <f>AVERAGE('A4 Exploitation'!D728, 'A4 Technique'!D197)</f>
        <v>#DIV/0!</v>
      </c>
      <c r="C46" s="339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39"/>
      <c r="C47" s="339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39"/>
      <c r="C48" s="339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0" t="s">
        <v>288</v>
      </c>
      <c r="C51" s="340"/>
      <c r="D51" s="31"/>
      <c r="E51" s="31"/>
      <c r="F51" s="31"/>
      <c r="G51" s="31"/>
      <c r="H51" s="31"/>
      <c r="I51" s="31"/>
      <c r="J51" t="str">
        <f>D18</f>
        <v>CE MHAMDIA</v>
      </c>
    </row>
    <row r="52" spans="1:10" ht="33" customHeight="1" x14ac:dyDescent="0.25">
      <c r="A52" s="277" t="s">
        <v>280</v>
      </c>
      <c r="B52" s="342">
        <f>'A1 Exploitation'!D48</f>
        <v>0.82352941176470584</v>
      </c>
      <c r="C52" s="342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2" t="e">
        <f>'A2 Exploitation'!D48</f>
        <v>#DIV/0!</v>
      </c>
      <c r="C53" s="342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2" t="e">
        <f>'A3 Exploitation'!D48</f>
        <v>#DIV/0!</v>
      </c>
      <c r="C54" s="342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2" t="e">
        <f>'A4 Exploitation'!D48</f>
        <v>#DIV/0!</v>
      </c>
      <c r="C55" s="342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2"/>
      <c r="C56" s="342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2"/>
      <c r="C57" s="342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0" t="s">
        <v>289</v>
      </c>
      <c r="C60" s="340"/>
      <c r="D60" s="31"/>
      <c r="E60" s="31"/>
      <c r="F60" s="31"/>
      <c r="G60" s="31"/>
      <c r="H60" s="31"/>
      <c r="I60" s="31"/>
      <c r="J60" t="str">
        <f>D18</f>
        <v>CE MHAMDIA</v>
      </c>
    </row>
    <row r="61" spans="1:10" ht="33" customHeight="1" x14ac:dyDescent="0.25">
      <c r="A61" s="277" t="s">
        <v>280</v>
      </c>
      <c r="B61" s="339" t="e">
        <f>'A1 Exploitation'!D131</f>
        <v>#DIV/0!</v>
      </c>
      <c r="C61" s="339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39" t="e">
        <f>'A2 Exploitation'!D131</f>
        <v>#DIV/0!</v>
      </c>
      <c r="C62" s="339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39" t="e">
        <f>'A3 Exploitation'!D131</f>
        <v>#DIV/0!</v>
      </c>
      <c r="C63" s="339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39" t="e">
        <f>'A4 Exploitation'!D131</f>
        <v>#DIV/0!</v>
      </c>
      <c r="C64" s="339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39"/>
      <c r="C65" s="339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39"/>
      <c r="C66" s="339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0" t="s">
        <v>464</v>
      </c>
      <c r="C69" s="340"/>
      <c r="D69" s="31"/>
      <c r="E69" s="31"/>
      <c r="F69" s="31"/>
      <c r="G69" s="31"/>
      <c r="H69" s="31"/>
      <c r="I69" s="31"/>
      <c r="J69" t="str">
        <f>D18</f>
        <v>CE MHAMDIA</v>
      </c>
    </row>
    <row r="70" spans="1:10" ht="33" customHeight="1" x14ac:dyDescent="0.25">
      <c r="A70" s="277" t="s">
        <v>280</v>
      </c>
      <c r="B70" s="339" t="e">
        <f>'A1 Exploitation'!D187</f>
        <v>#DIV/0!</v>
      </c>
      <c r="C70" s="339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39" t="e">
        <f>'A2 Exploitation'!D187</f>
        <v>#DIV/0!</v>
      </c>
      <c r="C71" s="339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39" t="e">
        <f>'A3 Exploitation'!D187</f>
        <v>#DIV/0!</v>
      </c>
      <c r="C72" s="339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39" t="e">
        <f>'A4 Exploitation'!D187</f>
        <v>#DIV/0!</v>
      </c>
      <c r="C73" s="339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39"/>
      <c r="C74" s="339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39"/>
      <c r="C75" s="339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0" t="s">
        <v>465</v>
      </c>
      <c r="C78" s="340"/>
      <c r="D78" s="31"/>
      <c r="E78" s="31"/>
      <c r="F78" s="31"/>
      <c r="G78" s="31"/>
      <c r="H78" s="31"/>
      <c r="I78" s="31"/>
      <c r="J78" t="str">
        <f>D18</f>
        <v>CE MHAMDIA</v>
      </c>
    </row>
    <row r="79" spans="1:10" ht="33" customHeight="1" x14ac:dyDescent="0.25">
      <c r="A79" s="277" t="s">
        <v>280</v>
      </c>
      <c r="B79" s="339" t="e">
        <f>'A1 Exploitation'!D249</f>
        <v>#DIV/0!</v>
      </c>
      <c r="C79" s="339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39" t="e">
        <f>'A2 Exploitation'!D249</f>
        <v>#DIV/0!</v>
      </c>
      <c r="C80" s="339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39" t="e">
        <f>'A3 Exploitation'!D249</f>
        <v>#DIV/0!</v>
      </c>
      <c r="C81" s="339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39" t="e">
        <f>'A4 Exploitation'!D249</f>
        <v>#DIV/0!</v>
      </c>
      <c r="C82" s="339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39"/>
      <c r="C83" s="339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39"/>
      <c r="C84" s="339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0" t="s">
        <v>466</v>
      </c>
      <c r="C87" s="340"/>
      <c r="D87" s="31"/>
      <c r="E87" s="31"/>
      <c r="F87" s="31"/>
      <c r="G87" s="31"/>
      <c r="H87" s="31"/>
      <c r="I87" s="31"/>
      <c r="J87" t="str">
        <f>D18</f>
        <v>CE MHAMDIA</v>
      </c>
    </row>
    <row r="88" spans="1:10" ht="33" customHeight="1" x14ac:dyDescent="0.25">
      <c r="A88" s="277" t="s">
        <v>280</v>
      </c>
      <c r="B88" s="339" t="e">
        <f>'A1 Exploitation'!D304</f>
        <v>#DIV/0!</v>
      </c>
      <c r="C88" s="339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39" t="e">
        <f>'A2 Exploitation'!D304</f>
        <v>#DIV/0!</v>
      </c>
      <c r="C89" s="339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39" t="e">
        <f>'A3 Exploitation'!D304</f>
        <v>#DIV/0!</v>
      </c>
      <c r="C90" s="339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39" t="e">
        <f>'A4 Exploitation'!D304</f>
        <v>#DIV/0!</v>
      </c>
      <c r="C91" s="339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39"/>
      <c r="C92" s="339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39"/>
      <c r="C93" s="339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0" t="s">
        <v>467</v>
      </c>
      <c r="C96" s="340"/>
      <c r="D96" s="31"/>
      <c r="E96" s="31"/>
      <c r="F96" s="31"/>
      <c r="G96" s="31"/>
      <c r="H96" s="31"/>
      <c r="I96" s="31"/>
      <c r="J96" t="str">
        <f>D18</f>
        <v>CE MHAMDIA</v>
      </c>
    </row>
    <row r="97" spans="1:10" ht="33" customHeight="1" x14ac:dyDescent="0.25">
      <c r="A97" s="277" t="s">
        <v>280</v>
      </c>
      <c r="B97" s="339" t="e">
        <f>'A1 Exploitation'!D371</f>
        <v>#DIV/0!</v>
      </c>
      <c r="C97" s="339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39" t="e">
        <f>'A2 Exploitation'!D371</f>
        <v>#DIV/0!</v>
      </c>
      <c r="C98" s="339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39" t="e">
        <f>'A3 Exploitation'!D371</f>
        <v>#DIV/0!</v>
      </c>
      <c r="C99" s="339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39" t="e">
        <f>'A4 Exploitation'!D371</f>
        <v>#DIV/0!</v>
      </c>
      <c r="C100" s="339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39"/>
      <c r="C101" s="339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39"/>
      <c r="C102" s="339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0" t="s">
        <v>468</v>
      </c>
      <c r="C105" s="340"/>
      <c r="D105" s="31"/>
      <c r="E105" s="31"/>
      <c r="F105" s="31"/>
      <c r="G105" s="31"/>
      <c r="H105" s="31"/>
      <c r="I105" s="31"/>
      <c r="J105" t="str">
        <f>D18</f>
        <v>CE MHAMDIA</v>
      </c>
    </row>
    <row r="106" spans="1:10" ht="33" customHeight="1" x14ac:dyDescent="0.25">
      <c r="A106" s="277" t="s">
        <v>280</v>
      </c>
      <c r="B106" s="339" t="e">
        <f>'A1 Exploitation'!D429</f>
        <v>#DIV/0!</v>
      </c>
      <c r="C106" s="339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39" t="e">
        <f>'A2 Exploitation'!D429</f>
        <v>#DIV/0!</v>
      </c>
      <c r="C107" s="339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39" t="e">
        <f>'A3 Exploitation'!D429</f>
        <v>#DIV/0!</v>
      </c>
      <c r="C108" s="339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39" t="e">
        <f>'A4 Exploitation'!D429</f>
        <v>#DIV/0!</v>
      </c>
      <c r="C109" s="339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39"/>
      <c r="C110" s="339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39"/>
      <c r="C111" s="339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0" t="s">
        <v>469</v>
      </c>
      <c r="C114" s="340"/>
      <c r="D114" s="31"/>
      <c r="E114" s="31"/>
      <c r="F114" s="31"/>
      <c r="G114" s="31"/>
      <c r="H114" s="31"/>
      <c r="I114" s="31"/>
      <c r="J114" t="str">
        <f>D18</f>
        <v>CE MHAMDIA</v>
      </c>
    </row>
    <row r="115" spans="1:10" ht="33" customHeight="1" x14ac:dyDescent="0.25">
      <c r="A115" s="277" t="s">
        <v>280</v>
      </c>
      <c r="B115" s="339">
        <f>'A1 Exploitation'!D476</f>
        <v>0.93333333333333335</v>
      </c>
      <c r="C115" s="339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39" t="e">
        <f>'A2 Exploitation'!D476</f>
        <v>#DIV/0!</v>
      </c>
      <c r="C116" s="339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39" t="e">
        <f>'A3 Exploitation'!D476</f>
        <v>#DIV/0!</v>
      </c>
      <c r="C117" s="339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39" t="e">
        <f>'A4 Exploitation'!D476</f>
        <v>#DIV/0!</v>
      </c>
      <c r="C118" s="339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39"/>
      <c r="C119" s="339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39"/>
      <c r="C120" s="339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0" t="s">
        <v>470</v>
      </c>
      <c r="C123" s="340"/>
      <c r="D123" s="31"/>
      <c r="E123" s="31"/>
      <c r="F123" s="31"/>
      <c r="G123" s="31"/>
      <c r="H123" s="31"/>
      <c r="I123" s="31"/>
      <c r="J123" t="str">
        <f>D18</f>
        <v>CE MHAMDIA</v>
      </c>
    </row>
    <row r="124" spans="1:10" ht="33" customHeight="1" x14ac:dyDescent="0.25">
      <c r="A124" s="277" t="s">
        <v>280</v>
      </c>
      <c r="B124" s="339" t="e">
        <f>'A1 Exploitation'!D527</f>
        <v>#DIV/0!</v>
      </c>
      <c r="C124" s="339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39" t="e">
        <f>'A2 Exploitation'!D527</f>
        <v>#DIV/0!</v>
      </c>
      <c r="C125" s="339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39" t="e">
        <f>'A3 Exploitation'!D527</f>
        <v>#DIV/0!</v>
      </c>
      <c r="C126" s="339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39" t="e">
        <f>'A4 Exploitation'!D527</f>
        <v>#DIV/0!</v>
      </c>
      <c r="C127" s="339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39"/>
      <c r="C128" s="339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39"/>
      <c r="C129" s="339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0" t="s">
        <v>471</v>
      </c>
      <c r="C132" s="340"/>
      <c r="D132" s="31"/>
      <c r="E132" s="31"/>
      <c r="F132" s="31"/>
      <c r="G132" s="31"/>
      <c r="H132" s="31"/>
      <c r="I132" s="31"/>
      <c r="J132" t="str">
        <f>D18</f>
        <v>CE MHAMDIA</v>
      </c>
    </row>
    <row r="133" spans="1:10" ht="33" customHeight="1" x14ac:dyDescent="0.25">
      <c r="A133" s="277" t="s">
        <v>280</v>
      </c>
      <c r="B133" s="339" t="e">
        <f>'A1 Exploitation'!D570</f>
        <v>#DIV/0!</v>
      </c>
      <c r="C133" s="339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39" t="e">
        <f>'A2 Exploitation'!D570</f>
        <v>#DIV/0!</v>
      </c>
      <c r="C134" s="339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39" t="e">
        <f>'A3 Exploitation'!D570</f>
        <v>#DIV/0!</v>
      </c>
      <c r="C135" s="339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39" t="e">
        <f>'A4 Exploitation'!D570</f>
        <v>#DIV/0!</v>
      </c>
      <c r="C136" s="339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39"/>
      <c r="C137" s="339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39"/>
      <c r="C138" s="339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0" t="s">
        <v>290</v>
      </c>
      <c r="C141" s="340"/>
      <c r="D141" s="31"/>
      <c r="E141" s="31"/>
      <c r="F141" s="31"/>
      <c r="G141" s="31"/>
      <c r="H141" s="31"/>
      <c r="I141" s="31"/>
      <c r="J141" t="str">
        <f>D18</f>
        <v>CE MHAMDIA</v>
      </c>
    </row>
    <row r="142" spans="1:10" ht="33" customHeight="1" x14ac:dyDescent="0.25">
      <c r="A142" s="277" t="s">
        <v>280</v>
      </c>
      <c r="B142" s="339">
        <f>'A1 Exploitation'!D610</f>
        <v>0.8571428571428571</v>
      </c>
      <c r="C142" s="339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39" t="e">
        <f>'A2 Exploitation'!D610</f>
        <v>#DIV/0!</v>
      </c>
      <c r="C143" s="339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39" t="e">
        <f>'A3 Exploitation'!D610</f>
        <v>#DIV/0!</v>
      </c>
      <c r="C144" s="339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39" t="e">
        <f>'A4 Exploitation'!D610</f>
        <v>#DIV/0!</v>
      </c>
      <c r="C145" s="339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39"/>
      <c r="C146" s="339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39"/>
      <c r="C147" s="339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0" t="s">
        <v>291</v>
      </c>
      <c r="C150" s="340"/>
      <c r="D150" s="31"/>
      <c r="E150" s="31"/>
      <c r="F150" s="31"/>
      <c r="G150" s="31"/>
      <c r="H150" s="31"/>
      <c r="I150" s="31"/>
      <c r="J150" t="str">
        <f>D18</f>
        <v>CE MHAMDIA</v>
      </c>
    </row>
    <row r="151" spans="1:10" ht="33" customHeight="1" x14ac:dyDescent="0.25">
      <c r="A151" s="277" t="s">
        <v>280</v>
      </c>
      <c r="B151" s="339">
        <f>'A1 Exploitation'!D673</f>
        <v>0.8833333333333333</v>
      </c>
      <c r="C151" s="339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39" t="e">
        <f>'A2 Exploitation'!D673</f>
        <v>#DIV/0!</v>
      </c>
      <c r="C152" s="339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39" t="e">
        <f>'A3 Exploitation'!D673</f>
        <v>#DIV/0!</v>
      </c>
      <c r="C153" s="339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39" t="e">
        <f>'A4 Exploitation'!D673</f>
        <v>#DIV/0!</v>
      </c>
      <c r="C154" s="339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39"/>
      <c r="C155" s="339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39"/>
      <c r="C156" s="339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1"/>
      <c r="C159" s="341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0" t="s">
        <v>472</v>
      </c>
      <c r="C160" s="340"/>
      <c r="D160" s="31"/>
      <c r="E160" s="31"/>
      <c r="F160" s="31"/>
      <c r="G160" s="31"/>
      <c r="H160" s="31"/>
      <c r="I160" s="31"/>
      <c r="J160" t="str">
        <f>D18</f>
        <v>CE MHAMDIA</v>
      </c>
    </row>
    <row r="161" spans="1:10" ht="33" customHeight="1" x14ac:dyDescent="0.25">
      <c r="A161" s="277" t="s">
        <v>280</v>
      </c>
      <c r="B161" s="339">
        <f>'A1 Exploitation'!D702</f>
        <v>0.56666666666666665</v>
      </c>
      <c r="C161" s="339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39" t="e">
        <f>'A2 Exploitation'!D702</f>
        <v>#DIV/0!</v>
      </c>
      <c r="C162" s="339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39" t="e">
        <f>'A3 Exploitation'!D702</f>
        <v>#DIV/0!</v>
      </c>
      <c r="C163" s="339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39" t="e">
        <f>'A4 Exploitation'!D702</f>
        <v>#DIV/0!</v>
      </c>
      <c r="C164" s="339"/>
    </row>
    <row r="165" spans="1:10" ht="33" customHeight="1" x14ac:dyDescent="0.25">
      <c r="A165" s="276" t="s">
        <v>284</v>
      </c>
      <c r="B165" s="339"/>
      <c r="C165" s="339"/>
    </row>
    <row r="166" spans="1:10" ht="18" x14ac:dyDescent="0.25">
      <c r="A166" s="276" t="s">
        <v>285</v>
      </c>
      <c r="B166" s="339"/>
      <c r="C166" s="339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0" t="s">
        <v>473</v>
      </c>
      <c r="C169" s="340"/>
      <c r="J169" t="str">
        <f>D18</f>
        <v>CE MHAMDIA</v>
      </c>
    </row>
    <row r="170" spans="1:10" ht="33" customHeight="1" x14ac:dyDescent="0.25">
      <c r="A170" s="277" t="s">
        <v>280</v>
      </c>
      <c r="B170" s="339">
        <f>'A1 Exploitation'!D726</f>
        <v>1</v>
      </c>
      <c r="C170" s="339"/>
    </row>
    <row r="171" spans="1:10" ht="33" customHeight="1" x14ac:dyDescent="0.25">
      <c r="A171" s="276" t="s">
        <v>281</v>
      </c>
      <c r="B171" s="339" t="e">
        <f>'A2 Exploitation'!D726</f>
        <v>#DIV/0!</v>
      </c>
      <c r="C171" s="339"/>
    </row>
    <row r="172" spans="1:10" ht="33" customHeight="1" x14ac:dyDescent="0.25">
      <c r="A172" s="277" t="s">
        <v>282</v>
      </c>
      <c r="B172" s="339" t="e">
        <f>'A3 Exploitation'!D726</f>
        <v>#DIV/0!</v>
      </c>
      <c r="C172" s="339"/>
    </row>
    <row r="173" spans="1:10" ht="33" customHeight="1" x14ac:dyDescent="0.25">
      <c r="A173" s="277" t="s">
        <v>283</v>
      </c>
      <c r="B173" s="339" t="e">
        <f>'A4 Exploitation'!D726</f>
        <v>#DIV/0!</v>
      </c>
      <c r="C173" s="339"/>
    </row>
    <row r="174" spans="1:10" ht="33" customHeight="1" x14ac:dyDescent="0.25">
      <c r="A174" s="276" t="s">
        <v>284</v>
      </c>
      <c r="B174" s="339"/>
      <c r="C174" s="339"/>
    </row>
    <row r="175" spans="1:10" ht="18" x14ac:dyDescent="0.25">
      <c r="A175" s="276" t="s">
        <v>285</v>
      </c>
      <c r="B175" s="339"/>
      <c r="C175" s="339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0" t="s">
        <v>292</v>
      </c>
      <c r="C178" s="340"/>
      <c r="J178" t="str">
        <f>D18</f>
        <v>CE MHAMDIA</v>
      </c>
    </row>
    <row r="179" spans="1:10" ht="33" customHeight="1" x14ac:dyDescent="0.25">
      <c r="A179" s="277" t="s">
        <v>280</v>
      </c>
      <c r="B179" s="339">
        <f>'A1 Technique'!D199</f>
        <v>0.73170731707317072</v>
      </c>
      <c r="C179" s="339"/>
    </row>
    <row r="180" spans="1:10" ht="33" customHeight="1" x14ac:dyDescent="0.25">
      <c r="A180" s="276" t="s">
        <v>281</v>
      </c>
      <c r="B180" s="339" t="e">
        <f>'A2 Technique'!D199</f>
        <v>#DIV/0!</v>
      </c>
      <c r="C180" s="339"/>
    </row>
    <row r="181" spans="1:10" ht="33" customHeight="1" x14ac:dyDescent="0.25">
      <c r="A181" s="277" t="s">
        <v>282</v>
      </c>
      <c r="B181" s="339" t="e">
        <f>'A3 Technique'!D199</f>
        <v>#DIV/0!</v>
      </c>
      <c r="C181" s="339"/>
    </row>
    <row r="182" spans="1:10" ht="33" customHeight="1" x14ac:dyDescent="0.25">
      <c r="A182" s="277" t="s">
        <v>283</v>
      </c>
      <c r="B182" s="339" t="e">
        <f>'A4 Technique'!D199</f>
        <v>#DIV/0!</v>
      </c>
      <c r="C182" s="339"/>
    </row>
    <row r="183" spans="1:10" ht="33" customHeight="1" x14ac:dyDescent="0.25">
      <c r="A183" s="276" t="s">
        <v>284</v>
      </c>
      <c r="B183" s="339"/>
      <c r="C183" s="339"/>
    </row>
    <row r="184" spans="1:10" ht="18" x14ac:dyDescent="0.25">
      <c r="A184" s="276" t="s">
        <v>285</v>
      </c>
      <c r="B184" s="339"/>
      <c r="C184" s="339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22" sqref="D2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7"/>
      <c r="E1" s="417"/>
      <c r="F1" s="417"/>
      <c r="G1" s="41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8" t="s">
        <v>151</v>
      </c>
      <c r="B7" s="418"/>
      <c r="C7" s="418"/>
      <c r="D7" s="418"/>
      <c r="E7" s="418"/>
      <c r="F7" s="418"/>
      <c r="G7" s="82"/>
    </row>
    <row r="8" spans="1:7" ht="22.5" x14ac:dyDescent="0.45">
      <c r="A8" s="419" t="str">
        <f>'Page de garde'!D18</f>
        <v>CE MHAMDIA</v>
      </c>
      <c r="B8" s="419"/>
      <c r="C8" s="419"/>
      <c r="D8" s="419"/>
      <c r="E8" s="419"/>
      <c r="F8" s="419"/>
      <c r="G8" s="82"/>
    </row>
    <row r="9" spans="1:7" ht="22.5" x14ac:dyDescent="0.45">
      <c r="A9" s="278" t="s">
        <v>39</v>
      </c>
      <c r="B9" s="420" t="s">
        <v>476</v>
      </c>
      <c r="C9" s="420"/>
      <c r="D9" s="420"/>
      <c r="E9" s="420"/>
      <c r="F9" s="420"/>
      <c r="G9" s="82"/>
    </row>
    <row r="10" spans="1:7" ht="22.5" x14ac:dyDescent="0.45">
      <c r="A10" s="279" t="s">
        <v>41</v>
      </c>
      <c r="B10" s="421" t="s">
        <v>477</v>
      </c>
      <c r="C10" s="421"/>
      <c r="D10" s="421"/>
      <c r="E10" s="421"/>
      <c r="F10" s="421"/>
      <c r="G10" s="82"/>
    </row>
    <row r="11" spans="1:7" ht="22.5" x14ac:dyDescent="0.45">
      <c r="A11" s="278" t="s">
        <v>40</v>
      </c>
      <c r="B11" s="416">
        <v>43574</v>
      </c>
      <c r="C11" s="416"/>
      <c r="D11" s="416"/>
      <c r="E11" s="416"/>
      <c r="F11" s="416"/>
      <c r="G11" s="82"/>
    </row>
    <row r="12" spans="1:7" ht="22.5" x14ac:dyDescent="0.45">
      <c r="A12" s="278" t="s">
        <v>200</v>
      </c>
      <c r="B12" s="422">
        <f>D730</f>
        <v>0.839622641509434</v>
      </c>
      <c r="C12" s="422"/>
      <c r="D12" s="422"/>
      <c r="E12" s="422"/>
      <c r="F12" s="422"/>
      <c r="G12" s="82"/>
    </row>
    <row r="13" spans="1:7" ht="22.5" x14ac:dyDescent="0.45">
      <c r="A13" s="81"/>
      <c r="B13" s="79"/>
      <c r="C13" s="79"/>
      <c r="D13" s="417"/>
      <c r="E13" s="417"/>
      <c r="F13" s="417"/>
      <c r="G13" s="41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43574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8" t="s">
        <v>28</v>
      </c>
      <c r="B17" s="359" t="s">
        <v>29</v>
      </c>
      <c r="C17" s="359"/>
      <c r="D17" s="359" t="s">
        <v>42</v>
      </c>
      <c r="E17" s="360" t="s">
        <v>266</v>
      </c>
      <c r="F17" s="360" t="s">
        <v>299</v>
      </c>
      <c r="G17" s="83"/>
    </row>
    <row r="18" spans="1:8" ht="16.5" customHeight="1" x14ac:dyDescent="0.4">
      <c r="A18" s="358"/>
      <c r="B18" s="283" t="s">
        <v>32</v>
      </c>
      <c r="C18" s="283" t="s">
        <v>31</v>
      </c>
      <c r="D18" s="359"/>
      <c r="E18" s="360"/>
      <c r="F18" s="360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63" x14ac:dyDescent="0.4">
      <c r="A21" s="88" t="s">
        <v>9</v>
      </c>
      <c r="B21" s="89">
        <v>0</v>
      </c>
      <c r="C21" s="89"/>
      <c r="D21" s="90" t="s">
        <v>512</v>
      </c>
      <c r="E21" s="90" t="s">
        <v>478</v>
      </c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6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0.75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42" x14ac:dyDescent="0.4">
      <c r="A39" s="92" t="s">
        <v>328</v>
      </c>
      <c r="B39" s="89">
        <v>0</v>
      </c>
      <c r="C39" s="89"/>
      <c r="D39" s="90" t="s">
        <v>479</v>
      </c>
      <c r="E39" s="90" t="s">
        <v>480</v>
      </c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88.5" customHeight="1" x14ac:dyDescent="0.4">
      <c r="A42" s="92" t="s">
        <v>406</v>
      </c>
      <c r="B42" s="89">
        <v>0</v>
      </c>
      <c r="C42" s="89"/>
      <c r="D42" s="90" t="s">
        <v>481</v>
      </c>
      <c r="E42" s="90" t="s">
        <v>482</v>
      </c>
      <c r="F42" s="90"/>
      <c r="G42" s="83"/>
    </row>
    <row r="43" spans="1:7" ht="89.25" customHeight="1" x14ac:dyDescent="0.4">
      <c r="A43" s="88" t="s">
        <v>422</v>
      </c>
      <c r="B43" s="274">
        <v>2</v>
      </c>
      <c r="C43" s="89"/>
      <c r="D43" s="271">
        <v>1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22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0.84615384615384615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28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0.82352941176470584</v>
      </c>
      <c r="E48" s="79"/>
      <c r="F48" s="83"/>
      <c r="G48" s="83"/>
    </row>
    <row r="49" spans="1:7" ht="21" x14ac:dyDescent="0.3">
      <c r="A49" s="349"/>
      <c r="B49" s="349"/>
      <c r="C49" s="349"/>
      <c r="D49" s="349"/>
      <c r="E49" s="349"/>
      <c r="F49" s="349"/>
      <c r="G49" s="349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43574</v>
      </c>
      <c r="B51" s="83"/>
      <c r="C51" s="83"/>
      <c r="D51" s="83"/>
      <c r="E51" s="79"/>
      <c r="F51" s="83"/>
      <c r="G51" s="83"/>
    </row>
    <row r="52" spans="1:7" ht="21" x14ac:dyDescent="0.4">
      <c r="A52" s="358" t="s">
        <v>28</v>
      </c>
      <c r="B52" s="359" t="s">
        <v>29</v>
      </c>
      <c r="C52" s="359"/>
      <c r="D52" s="359" t="s">
        <v>42</v>
      </c>
      <c r="E52" s="360" t="s">
        <v>266</v>
      </c>
      <c r="F52" s="360" t="s">
        <v>301</v>
      </c>
      <c r="G52" s="83"/>
    </row>
    <row r="53" spans="1:7" ht="21" x14ac:dyDescent="0.4">
      <c r="A53" s="358"/>
      <c r="B53" s="283" t="s">
        <v>32</v>
      </c>
      <c r="C53" s="283" t="s">
        <v>31</v>
      </c>
      <c r="D53" s="359"/>
      <c r="E53" s="360"/>
      <c r="F53" s="360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7"/>
      <c r="B64" s="348"/>
      <c r="C64" s="348"/>
      <c r="D64" s="348"/>
      <c r="E64" s="348"/>
      <c r="F64" s="348"/>
      <c r="G64" s="348"/>
    </row>
    <row r="65" spans="1:7" ht="43.5" customHeight="1" x14ac:dyDescent="0.4">
      <c r="A65" s="427" t="s">
        <v>350</v>
      </c>
      <c r="B65" s="427"/>
      <c r="C65" s="427"/>
      <c r="D65" s="427"/>
      <c r="E65" s="427"/>
      <c r="F65" s="42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6"/>
      <c r="B83" s="356"/>
      <c r="C83" s="356"/>
      <c r="D83" s="356"/>
      <c r="E83" s="356"/>
      <c r="F83" s="356"/>
      <c r="G83" s="356"/>
    </row>
    <row r="84" spans="1:7" ht="45" customHeight="1" x14ac:dyDescent="0.45">
      <c r="A84" s="428" t="s">
        <v>351</v>
      </c>
      <c r="B84" s="428"/>
      <c r="C84" s="428"/>
      <c r="D84" s="428"/>
      <c r="E84" s="428"/>
      <c r="F84" s="42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2"/>
      <c r="B103" s="350"/>
      <c r="C103" s="350"/>
      <c r="D103" s="350"/>
      <c r="E103" s="350"/>
      <c r="F103" s="357"/>
      <c r="G103" s="83"/>
    </row>
    <row r="104" spans="1:7" ht="46.5" customHeight="1" x14ac:dyDescent="0.4">
      <c r="A104" s="427" t="s">
        <v>352</v>
      </c>
      <c r="B104" s="427"/>
      <c r="C104" s="427"/>
      <c r="D104" s="427"/>
      <c r="E104" s="427"/>
      <c r="F104" s="42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2"/>
      <c r="B111" s="350"/>
      <c r="C111" s="350"/>
      <c r="D111" s="350"/>
      <c r="E111" s="350"/>
      <c r="F111" s="357"/>
      <c r="G111" s="83"/>
    </row>
    <row r="112" spans="1:7" ht="39.75" customHeight="1" x14ac:dyDescent="0.4">
      <c r="A112" s="427" t="s">
        <v>390</v>
      </c>
      <c r="B112" s="427"/>
      <c r="C112" s="427"/>
      <c r="D112" s="427"/>
      <c r="E112" s="427"/>
      <c r="F112" s="42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0"/>
      <c r="B120" s="350"/>
      <c r="C120" s="350"/>
      <c r="D120" s="350"/>
      <c r="E120" s="350"/>
      <c r="F120" s="350"/>
      <c r="G120" s="83"/>
    </row>
    <row r="121" spans="1:7" ht="22.5" x14ac:dyDescent="0.4">
      <c r="A121" s="427" t="s">
        <v>310</v>
      </c>
      <c r="B121" s="427"/>
      <c r="C121" s="427"/>
      <c r="D121" s="427"/>
      <c r="E121" s="427"/>
      <c r="F121" s="42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1"/>
      <c r="B132" s="351"/>
      <c r="C132" s="351"/>
      <c r="D132" s="351"/>
      <c r="E132" s="351"/>
      <c r="F132" s="351"/>
      <c r="G132" s="83"/>
    </row>
    <row r="133" spans="1:16384" ht="22.5" customHeight="1" x14ac:dyDescent="0.4">
      <c r="A133" s="429" t="s">
        <v>424</v>
      </c>
      <c r="B133" s="429"/>
      <c r="C133" s="429"/>
      <c r="D133" s="429"/>
      <c r="E133" s="429"/>
      <c r="F133" s="429"/>
      <c r="G133" s="83"/>
    </row>
    <row r="134" spans="1:16384" ht="22.5" customHeight="1" x14ac:dyDescent="0.4">
      <c r="A134" s="430"/>
      <c r="B134" s="430"/>
      <c r="C134" s="430"/>
      <c r="D134" s="430"/>
      <c r="E134" s="430"/>
      <c r="F134" s="430"/>
      <c r="G134" s="83"/>
    </row>
    <row r="135" spans="1:16384" s="216" customFormat="1" ht="22.5" customHeight="1" x14ac:dyDescent="0.25">
      <c r="A135" s="358" t="s">
        <v>28</v>
      </c>
      <c r="B135" s="359" t="s">
        <v>29</v>
      </c>
      <c r="C135" s="359"/>
      <c r="D135" s="359" t="s">
        <v>42</v>
      </c>
      <c r="E135" s="360" t="s">
        <v>266</v>
      </c>
      <c r="F135" s="360" t="s">
        <v>301</v>
      </c>
    </row>
    <row r="136" spans="1:16384" s="216" customFormat="1" ht="22.5" customHeight="1" x14ac:dyDescent="0.25">
      <c r="A136" s="358"/>
      <c r="B136" s="283" t="s">
        <v>32</v>
      </c>
      <c r="C136" s="283" t="s">
        <v>31</v>
      </c>
      <c r="D136" s="359"/>
      <c r="E136" s="360"/>
      <c r="F136" s="360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1" t="s">
        <v>461</v>
      </c>
      <c r="B139" s="431"/>
      <c r="C139" s="431"/>
      <c r="D139" s="431"/>
      <c r="E139" s="431"/>
      <c r="F139" s="43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9" t="s">
        <v>349</v>
      </c>
      <c r="B147" s="389"/>
      <c r="C147" s="389"/>
      <c r="D147" s="389"/>
      <c r="E147" s="389"/>
      <c r="F147" s="389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2"/>
      <c r="B165" s="350"/>
      <c r="C165" s="350"/>
      <c r="D165" s="350"/>
      <c r="E165" s="350"/>
      <c r="F165" s="350"/>
      <c r="G165" s="83"/>
    </row>
    <row r="166" spans="1:7" ht="32.25" customHeight="1" x14ac:dyDescent="0.4">
      <c r="A166" s="431" t="s">
        <v>462</v>
      </c>
      <c r="B166" s="431"/>
      <c r="C166" s="431"/>
      <c r="D166" s="431"/>
      <c r="E166" s="431"/>
      <c r="F166" s="43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3"/>
      <c r="B176" s="354"/>
      <c r="C176" s="354"/>
      <c r="D176" s="354"/>
      <c r="E176" s="354"/>
      <c r="F176" s="354"/>
      <c r="G176" s="83"/>
    </row>
    <row r="177" spans="1:7" ht="32.25" customHeight="1" x14ac:dyDescent="0.4">
      <c r="A177" s="431" t="s">
        <v>310</v>
      </c>
      <c r="B177" s="431"/>
      <c r="C177" s="431"/>
      <c r="D177" s="431"/>
      <c r="E177" s="431"/>
      <c r="F177" s="43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390"/>
      <c r="C186" s="391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5"/>
      <c r="B188" s="355"/>
      <c r="C188" s="355"/>
      <c r="D188" s="355"/>
      <c r="E188" s="355"/>
      <c r="F188" s="355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43574</v>
      </c>
      <c r="B190" s="83"/>
      <c r="C190" s="83"/>
      <c r="D190" s="83"/>
      <c r="E190" s="79"/>
      <c r="F190" s="83"/>
      <c r="G190" s="83"/>
    </row>
    <row r="191" spans="1:7" ht="21" x14ac:dyDescent="0.4">
      <c r="A191" s="358" t="s">
        <v>28</v>
      </c>
      <c r="B191" s="359" t="s">
        <v>29</v>
      </c>
      <c r="C191" s="359"/>
      <c r="D191" s="359" t="s">
        <v>42</v>
      </c>
      <c r="E191" s="360" t="s">
        <v>266</v>
      </c>
      <c r="F191" s="360" t="s">
        <v>301</v>
      </c>
      <c r="G191" s="83"/>
    </row>
    <row r="192" spans="1:7" ht="21" x14ac:dyDescent="0.4">
      <c r="A192" s="358"/>
      <c r="B192" s="283" t="s">
        <v>32</v>
      </c>
      <c r="C192" s="283" t="s">
        <v>31</v>
      </c>
      <c r="D192" s="359"/>
      <c r="E192" s="360"/>
      <c r="F192" s="360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6" t="s">
        <v>34</v>
      </c>
      <c r="B203" s="387"/>
      <c r="C203" s="388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9"/>
      <c r="B205" s="349"/>
      <c r="C205" s="349"/>
      <c r="D205" s="349"/>
      <c r="E205" s="349"/>
      <c r="F205" s="349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6" t="s">
        <v>34</v>
      </c>
      <c r="B227" s="387"/>
      <c r="C227" s="388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9"/>
      <c r="B229" s="349"/>
      <c r="C229" s="349"/>
      <c r="D229" s="349"/>
      <c r="E229" s="349"/>
      <c r="F229" s="349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3" t="s">
        <v>310</v>
      </c>
      <c r="B236" s="424"/>
      <c r="C236" s="424"/>
      <c r="D236" s="42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86" t="s">
        <v>34</v>
      </c>
      <c r="B245" s="387"/>
      <c r="C245" s="388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9"/>
      <c r="B250" s="349"/>
      <c r="C250" s="349"/>
      <c r="D250" s="349"/>
      <c r="E250" s="349"/>
      <c r="F250" s="349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43574</v>
      </c>
      <c r="B252" s="83"/>
      <c r="C252" s="83"/>
      <c r="D252" s="83"/>
      <c r="E252" s="79"/>
      <c r="F252" s="83"/>
      <c r="G252" s="83"/>
    </row>
    <row r="253" spans="1:7" ht="21" x14ac:dyDescent="0.4">
      <c r="A253" s="358" t="s">
        <v>28</v>
      </c>
      <c r="B253" s="359" t="s">
        <v>29</v>
      </c>
      <c r="C253" s="359"/>
      <c r="D253" s="359" t="s">
        <v>42</v>
      </c>
      <c r="E253" s="360" t="s">
        <v>266</v>
      </c>
      <c r="F253" s="360" t="s">
        <v>301</v>
      </c>
      <c r="G253" s="83"/>
    </row>
    <row r="254" spans="1:7" ht="21" x14ac:dyDescent="0.4">
      <c r="A254" s="358"/>
      <c r="B254" s="283" t="s">
        <v>32</v>
      </c>
      <c r="C254" s="283" t="s">
        <v>31</v>
      </c>
      <c r="D254" s="359"/>
      <c r="E254" s="360"/>
      <c r="F254" s="360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6" t="s">
        <v>34</v>
      </c>
      <c r="B265" s="387"/>
      <c r="C265" s="388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9"/>
      <c r="B290" s="379"/>
      <c r="C290" s="379"/>
      <c r="D290" s="379"/>
      <c r="E290" s="379"/>
      <c r="F290" s="379"/>
      <c r="G290" s="83"/>
    </row>
    <row r="291" spans="1:7" ht="31.5" customHeight="1" x14ac:dyDescent="0.4">
      <c r="A291" s="426" t="s">
        <v>310</v>
      </c>
      <c r="B291" s="426"/>
      <c r="C291" s="426"/>
      <c r="D291" s="426"/>
      <c r="E291" s="426"/>
      <c r="F291" s="42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43574</v>
      </c>
      <c r="B307" s="83"/>
      <c r="C307" s="83"/>
      <c r="D307" s="83"/>
      <c r="E307" s="79"/>
      <c r="F307" s="83"/>
      <c r="G307" s="83"/>
    </row>
    <row r="308" spans="1:7" ht="21" x14ac:dyDescent="0.4">
      <c r="A308" s="358" t="s">
        <v>28</v>
      </c>
      <c r="B308" s="359" t="s">
        <v>29</v>
      </c>
      <c r="C308" s="359"/>
      <c r="D308" s="359" t="s">
        <v>42</v>
      </c>
      <c r="E308" s="360" t="s">
        <v>266</v>
      </c>
      <c r="F308" s="360" t="s">
        <v>301</v>
      </c>
      <c r="G308" s="83"/>
    </row>
    <row r="309" spans="1:7" ht="21" x14ac:dyDescent="0.4">
      <c r="A309" s="358"/>
      <c r="B309" s="283" t="s">
        <v>32</v>
      </c>
      <c r="C309" s="283" t="s">
        <v>31</v>
      </c>
      <c r="D309" s="359"/>
      <c r="E309" s="360"/>
      <c r="F309" s="360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1"/>
      <c r="B357" s="371"/>
      <c r="C357" s="371"/>
      <c r="D357" s="371"/>
      <c r="E357" s="371"/>
      <c r="F357" s="371"/>
      <c r="G357" s="371"/>
    </row>
    <row r="358" spans="1:7" ht="32.25" customHeight="1" x14ac:dyDescent="0.4">
      <c r="A358" s="435" t="s">
        <v>310</v>
      </c>
      <c r="B358" s="435"/>
      <c r="C358" s="435"/>
      <c r="D358" s="435"/>
      <c r="E358" s="435"/>
      <c r="F358" s="435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43574</v>
      </c>
      <c r="B374" s="83"/>
      <c r="C374" s="83"/>
      <c r="D374" s="83"/>
      <c r="E374" s="79"/>
      <c r="F374" s="83"/>
      <c r="G374" s="83"/>
    </row>
    <row r="375" spans="1:7" ht="21" x14ac:dyDescent="0.4">
      <c r="A375" s="358" t="s">
        <v>28</v>
      </c>
      <c r="B375" s="359" t="s">
        <v>29</v>
      </c>
      <c r="C375" s="359"/>
      <c r="D375" s="359" t="s">
        <v>42</v>
      </c>
      <c r="E375" s="360" t="s">
        <v>266</v>
      </c>
      <c r="F375" s="360" t="s">
        <v>301</v>
      </c>
      <c r="G375" s="83"/>
    </row>
    <row r="376" spans="1:7" ht="21" x14ac:dyDescent="0.4">
      <c r="A376" s="358"/>
      <c r="B376" s="283" t="s">
        <v>32</v>
      </c>
      <c r="C376" s="283" t="s">
        <v>31</v>
      </c>
      <c r="D376" s="359"/>
      <c r="E376" s="360"/>
      <c r="F376" s="360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4"/>
      <c r="B415" s="356"/>
      <c r="C415" s="356"/>
      <c r="D415" s="356"/>
      <c r="E415" s="356"/>
      <c r="F415" s="356"/>
      <c r="G415" s="356"/>
    </row>
    <row r="416" spans="1:7" ht="24.75" x14ac:dyDescent="0.4">
      <c r="A416" s="434" t="s">
        <v>319</v>
      </c>
      <c r="B416" s="434"/>
      <c r="C416" s="434"/>
      <c r="D416" s="434"/>
      <c r="E416" s="434"/>
      <c r="F416" s="43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43574</v>
      </c>
      <c r="B432" s="83"/>
      <c r="C432" s="83"/>
      <c r="D432" s="83"/>
      <c r="E432" s="79"/>
      <c r="F432" s="83"/>
      <c r="G432" s="83"/>
    </row>
    <row r="433" spans="1:7" ht="21" x14ac:dyDescent="0.4">
      <c r="A433" s="358" t="s">
        <v>28</v>
      </c>
      <c r="B433" s="359" t="s">
        <v>29</v>
      </c>
      <c r="C433" s="359"/>
      <c r="D433" s="359" t="s">
        <v>42</v>
      </c>
      <c r="E433" s="360" t="s">
        <v>266</v>
      </c>
      <c r="F433" s="360" t="s">
        <v>301</v>
      </c>
      <c r="G433" s="83"/>
    </row>
    <row r="434" spans="1:7" ht="21" x14ac:dyDescent="0.4">
      <c r="A434" s="358"/>
      <c r="B434" s="283" t="s">
        <v>32</v>
      </c>
      <c r="C434" s="283" t="s">
        <v>31</v>
      </c>
      <c r="D434" s="359"/>
      <c r="E434" s="360"/>
      <c r="F434" s="360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4" t="s">
        <v>310</v>
      </c>
      <c r="B464" s="434"/>
      <c r="C464" s="434"/>
      <c r="D464" s="434"/>
      <c r="E464" s="434"/>
      <c r="F464" s="434"/>
      <c r="G464" s="83"/>
    </row>
    <row r="465" spans="1:7" ht="42" x14ac:dyDescent="0.4">
      <c r="A465" s="88" t="s">
        <v>328</v>
      </c>
      <c r="B465" s="89">
        <v>0</v>
      </c>
      <c r="C465" s="151"/>
      <c r="D465" s="107" t="s">
        <v>479</v>
      </c>
      <c r="E465" s="107" t="s">
        <v>480</v>
      </c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2</v>
      </c>
      <c r="C471" s="89"/>
      <c r="D471" s="271">
        <v>1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28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0.93333333333333335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28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0.93333333333333335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8" t="s">
        <v>425</v>
      </c>
      <c r="B478" s="438"/>
      <c r="C478" s="438"/>
      <c r="D478" s="438"/>
      <c r="E478" s="438"/>
      <c r="F478" s="438"/>
      <c r="G478" s="83"/>
    </row>
    <row r="479" spans="1:7" ht="21" customHeight="1" x14ac:dyDescent="0.4">
      <c r="A479" s="162">
        <f>B11</f>
        <v>43574</v>
      </c>
      <c r="F479" s="2"/>
      <c r="G479" s="83"/>
    </row>
    <row r="480" spans="1:7" ht="21" x14ac:dyDescent="0.4">
      <c r="A480" s="407" t="s">
        <v>28</v>
      </c>
      <c r="B480" s="408" t="s">
        <v>29</v>
      </c>
      <c r="C480" s="408"/>
      <c r="D480" s="408" t="s">
        <v>42</v>
      </c>
      <c r="E480" s="400" t="s">
        <v>266</v>
      </c>
      <c r="F480" s="400" t="s">
        <v>301</v>
      </c>
      <c r="G480" s="83"/>
    </row>
    <row r="481" spans="1:7" ht="21" x14ac:dyDescent="0.4">
      <c r="A481" s="407"/>
      <c r="B481" s="291" t="s">
        <v>32</v>
      </c>
      <c r="C481" s="291" t="s">
        <v>31</v>
      </c>
      <c r="D481" s="408"/>
      <c r="E481" s="400"/>
      <c r="F481" s="400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5" t="s">
        <v>52</v>
      </c>
      <c r="B483" s="415"/>
      <c r="C483" s="415"/>
      <c r="D483" s="415"/>
      <c r="E483" s="415"/>
      <c r="F483" s="41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8" t="s">
        <v>463</v>
      </c>
      <c r="B491" s="399"/>
      <c r="C491" s="399"/>
      <c r="D491" s="399"/>
      <c r="E491" s="399"/>
      <c r="F491" s="39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9" t="s">
        <v>23</v>
      </c>
      <c r="B505" s="410"/>
      <c r="C505" s="410"/>
      <c r="D505" s="410"/>
      <c r="E505" s="410"/>
      <c r="F505" s="411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1"/>
      <c r="B517" s="381"/>
      <c r="C517" s="381"/>
      <c r="D517" s="381"/>
      <c r="E517" s="381"/>
      <c r="F517" s="381"/>
      <c r="G517" s="381"/>
    </row>
    <row r="518" spans="1:7" ht="26.25" customHeight="1" x14ac:dyDescent="0.5">
      <c r="A518" s="244" t="s">
        <v>310</v>
      </c>
      <c r="B518" s="406"/>
      <c r="C518" s="406"/>
      <c r="D518" s="406"/>
      <c r="E518" s="406"/>
      <c r="F518" s="406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9" t="s">
        <v>97</v>
      </c>
      <c r="B530" s="439"/>
      <c r="C530" s="439"/>
      <c r="D530" s="439"/>
      <c r="E530" s="439"/>
      <c r="F530" s="439"/>
      <c r="G530" s="83"/>
    </row>
    <row r="531" spans="1:7" ht="22.5" customHeight="1" x14ac:dyDescent="0.4">
      <c r="A531" s="162">
        <f>B11</f>
        <v>43574</v>
      </c>
      <c r="B531" s="83"/>
      <c r="C531" s="83"/>
      <c r="D531" s="95"/>
      <c r="E531" s="95"/>
      <c r="F531" s="95"/>
      <c r="G531" s="83"/>
    </row>
    <row r="532" spans="1:7" ht="21" x14ac:dyDescent="0.4">
      <c r="A532" s="412" t="s">
        <v>28</v>
      </c>
      <c r="B532" s="385" t="s">
        <v>29</v>
      </c>
      <c r="C532" s="414"/>
      <c r="D532" s="359" t="s">
        <v>42</v>
      </c>
      <c r="E532" s="360" t="s">
        <v>266</v>
      </c>
      <c r="F532" s="360" t="s">
        <v>301</v>
      </c>
      <c r="G532" s="83"/>
    </row>
    <row r="533" spans="1:7" ht="21" x14ac:dyDescent="0.4">
      <c r="A533" s="413"/>
      <c r="B533" s="292" t="s">
        <v>32</v>
      </c>
      <c r="C533" s="293" t="s">
        <v>31</v>
      </c>
      <c r="D533" s="359"/>
      <c r="E533" s="360"/>
      <c r="F533" s="360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6"/>
      <c r="D535" s="436"/>
      <c r="E535" s="436"/>
      <c r="F535" s="43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6" t="s">
        <v>34</v>
      </c>
      <c r="B542" s="387"/>
      <c r="C542" s="388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6" t="s">
        <v>33</v>
      </c>
      <c r="B543" s="387"/>
      <c r="C543" s="388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9"/>
      <c r="B544" s="349"/>
      <c r="C544" s="349"/>
      <c r="D544" s="349"/>
      <c r="E544" s="349"/>
      <c r="F544" s="349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5"/>
      <c r="B556" s="371"/>
      <c r="C556" s="371"/>
      <c r="D556" s="371"/>
      <c r="E556" s="371"/>
      <c r="F556" s="371"/>
      <c r="G556" s="371"/>
    </row>
    <row r="557" spans="1:7" ht="35.25" customHeight="1" x14ac:dyDescent="0.4">
      <c r="A557" s="246" t="s">
        <v>310</v>
      </c>
      <c r="B557" s="222"/>
      <c r="C557" s="369"/>
      <c r="D557" s="369"/>
      <c r="E557" s="369"/>
      <c r="F557" s="37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364" t="s">
        <v>34</v>
      </c>
      <c r="B566" s="364"/>
      <c r="C566" s="365"/>
      <c r="D566" s="296">
        <f>SUM(B558:C565,B546:C555)</f>
        <v>0</v>
      </c>
      <c r="E566" s="79"/>
      <c r="F566" s="83"/>
      <c r="G566" s="83"/>
    </row>
    <row r="567" spans="1:7" ht="21" x14ac:dyDescent="0.4">
      <c r="A567" s="364" t="s">
        <v>33</v>
      </c>
      <c r="B567" s="364"/>
      <c r="C567" s="364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9"/>
      <c r="B572" s="349"/>
      <c r="C572" s="349"/>
      <c r="D572" s="349"/>
      <c r="E572" s="349"/>
      <c r="F572" s="349"/>
      <c r="G572" s="83"/>
    </row>
    <row r="573" spans="1:7" ht="22.5" x14ac:dyDescent="0.45">
      <c r="A573" s="372" t="s">
        <v>19</v>
      </c>
      <c r="B573" s="372"/>
      <c r="C573" s="372"/>
      <c r="D573" s="372"/>
      <c r="E573" s="372"/>
      <c r="F573" s="372"/>
      <c r="G573" s="83"/>
    </row>
    <row r="574" spans="1:7" ht="22.5" x14ac:dyDescent="0.4">
      <c r="A574" s="169">
        <f>B11</f>
        <v>43574</v>
      </c>
      <c r="B574" s="83"/>
      <c r="C574" s="83"/>
      <c r="D574" s="238"/>
      <c r="E574" s="238"/>
      <c r="F574" s="238"/>
      <c r="G574" s="83"/>
    </row>
    <row r="575" spans="1:7" ht="21" x14ac:dyDescent="0.4">
      <c r="A575" s="407" t="s">
        <v>28</v>
      </c>
      <c r="B575" s="408" t="s">
        <v>29</v>
      </c>
      <c r="C575" s="408"/>
      <c r="D575" s="408" t="s">
        <v>42</v>
      </c>
      <c r="E575" s="400" t="s">
        <v>266</v>
      </c>
      <c r="F575" s="400" t="s">
        <v>301</v>
      </c>
      <c r="G575" s="83"/>
    </row>
    <row r="576" spans="1:7" ht="21" x14ac:dyDescent="0.4">
      <c r="A576" s="407"/>
      <c r="B576" s="291" t="s">
        <v>32</v>
      </c>
      <c r="C576" s="291" t="s">
        <v>31</v>
      </c>
      <c r="D576" s="408"/>
      <c r="E576" s="400"/>
      <c r="F576" s="400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2" t="s">
        <v>10</v>
      </c>
      <c r="B578" s="393"/>
      <c r="C578" s="393"/>
      <c r="D578" s="393"/>
      <c r="E578" s="393"/>
      <c r="F578" s="394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4" t="s">
        <v>34</v>
      </c>
      <c r="B588" s="364"/>
      <c r="C588" s="365"/>
      <c r="D588" s="296">
        <f>SUM(B579:C587)</f>
        <v>18</v>
      </c>
      <c r="E588" s="79"/>
      <c r="F588" s="83"/>
      <c r="G588" s="83"/>
    </row>
    <row r="589" spans="1:7" ht="21" x14ac:dyDescent="0.4">
      <c r="A589" s="364" t="s">
        <v>33</v>
      </c>
      <c r="B589" s="364"/>
      <c r="C589" s="364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5" t="s">
        <v>23</v>
      </c>
      <c r="B591" s="396"/>
      <c r="C591" s="396"/>
      <c r="D591" s="396"/>
      <c r="E591" s="396"/>
      <c r="F591" s="397"/>
      <c r="G591" s="83"/>
    </row>
    <row r="592" spans="1:7" ht="63" x14ac:dyDescent="0.4">
      <c r="A592" s="88" t="s">
        <v>87</v>
      </c>
      <c r="B592" s="89">
        <v>0</v>
      </c>
      <c r="C592" s="89"/>
      <c r="D592" s="90" t="s">
        <v>483</v>
      </c>
      <c r="E592" s="90" t="s">
        <v>478</v>
      </c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2" t="s">
        <v>383</v>
      </c>
      <c r="B598" s="433"/>
      <c r="C598" s="433"/>
      <c r="D598" s="433"/>
      <c r="E598" s="433"/>
      <c r="F598" s="433"/>
      <c r="G598" s="433"/>
    </row>
    <row r="599" spans="1:7" ht="48.75" customHeight="1" x14ac:dyDescent="0.4">
      <c r="A599" s="92" t="s">
        <v>328</v>
      </c>
      <c r="B599" s="89">
        <v>0</v>
      </c>
      <c r="C599" s="181"/>
      <c r="D599" s="107" t="s">
        <v>479</v>
      </c>
      <c r="E599" s="90" t="s">
        <v>480</v>
      </c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105" x14ac:dyDescent="0.4">
      <c r="A602" s="106" t="s">
        <v>376</v>
      </c>
      <c r="B602" s="89">
        <v>0</v>
      </c>
      <c r="C602" s="89"/>
      <c r="D602" s="337" t="s">
        <v>485</v>
      </c>
      <c r="E602" s="338" t="s">
        <v>484</v>
      </c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2</v>
      </c>
      <c r="C605" s="89"/>
      <c r="D605" s="271">
        <v>1</v>
      </c>
      <c r="E605" s="91"/>
      <c r="F605" s="90"/>
      <c r="G605" s="83"/>
    </row>
    <row r="606" spans="1:7" ht="21" x14ac:dyDescent="0.4">
      <c r="A606" s="364" t="s">
        <v>34</v>
      </c>
      <c r="B606" s="364"/>
      <c r="C606" s="365"/>
      <c r="D606" s="296">
        <f>SUM(B592:C605)</f>
        <v>18</v>
      </c>
      <c r="E606" s="79"/>
      <c r="F606" s="83"/>
      <c r="G606" s="83"/>
    </row>
    <row r="607" spans="1:7" ht="21" x14ac:dyDescent="0.4">
      <c r="A607" s="364" t="s">
        <v>33</v>
      </c>
      <c r="B607" s="364"/>
      <c r="C607" s="364"/>
      <c r="D607" s="295">
        <f>D606/(COUNT(B592:C597,B599:C605)*2)</f>
        <v>0.75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36</v>
      </c>
      <c r="E609" s="203"/>
      <c r="F609" s="203"/>
      <c r="G609" s="83"/>
    </row>
    <row r="610" spans="1:7" ht="22.5" x14ac:dyDescent="0.45">
      <c r="A610" s="366" t="s">
        <v>170</v>
      </c>
      <c r="B610" s="367"/>
      <c r="C610" s="368"/>
      <c r="D610" s="305">
        <f>D609/(COUNT(B579:C587,B592:C605)*2)</f>
        <v>0.8571428571428571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2" t="s">
        <v>8</v>
      </c>
      <c r="B612" s="372"/>
      <c r="C612" s="372"/>
      <c r="D612" s="372"/>
      <c r="E612" s="372"/>
      <c r="F612" s="372"/>
      <c r="G612" s="83"/>
    </row>
    <row r="613" spans="1:7" ht="22.5" x14ac:dyDescent="0.4">
      <c r="A613" s="105">
        <f>B11</f>
        <v>43574</v>
      </c>
      <c r="B613" s="83"/>
      <c r="C613" s="83"/>
      <c r="D613" s="95"/>
      <c r="E613" s="95"/>
      <c r="F613" s="95"/>
      <c r="G613" s="83"/>
    </row>
    <row r="614" spans="1:7" ht="21" x14ac:dyDescent="0.4">
      <c r="A614" s="358" t="s">
        <v>28</v>
      </c>
      <c r="B614" s="359" t="s">
        <v>29</v>
      </c>
      <c r="C614" s="359"/>
      <c r="D614" s="359" t="s">
        <v>42</v>
      </c>
      <c r="E614" s="360" t="s">
        <v>266</v>
      </c>
      <c r="F614" s="360" t="s">
        <v>301</v>
      </c>
      <c r="G614" s="83"/>
    </row>
    <row r="615" spans="1:7" ht="18.75" customHeight="1" x14ac:dyDescent="0.4">
      <c r="A615" s="358"/>
      <c r="B615" s="283" t="s">
        <v>32</v>
      </c>
      <c r="C615" s="283" t="s">
        <v>31</v>
      </c>
      <c r="D615" s="359"/>
      <c r="E615" s="360"/>
      <c r="F615" s="360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2"/>
      <c r="D617" s="382"/>
      <c r="E617" s="382"/>
      <c r="F617" s="383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488</v>
      </c>
      <c r="E624" s="90" t="s">
        <v>489</v>
      </c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4" t="s">
        <v>34</v>
      </c>
      <c r="B627" s="364"/>
      <c r="C627" s="364"/>
      <c r="D627" s="296">
        <f>SUM(B618:C626)</f>
        <v>2</v>
      </c>
      <c r="E627" s="378"/>
      <c r="F627" s="379"/>
      <c r="G627" s="83"/>
    </row>
    <row r="628" spans="1:7" ht="21" x14ac:dyDescent="0.4">
      <c r="A628" s="364" t="s">
        <v>33</v>
      </c>
      <c r="B628" s="364"/>
      <c r="C628" s="364"/>
      <c r="D628" s="295">
        <f>D627/(COUNT(B618:C626)*2)</f>
        <v>0.5</v>
      </c>
      <c r="E628" s="380"/>
      <c r="F628" s="381"/>
      <c r="G628" s="83"/>
    </row>
    <row r="629" spans="1:7" ht="21" x14ac:dyDescent="0.4">
      <c r="A629" s="104"/>
      <c r="B629" s="83"/>
      <c r="C629" s="377"/>
      <c r="D629" s="377"/>
      <c r="E629" s="377"/>
      <c r="F629" s="37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6" t="s">
        <v>34</v>
      </c>
      <c r="B639" s="387"/>
      <c r="C639" s="388"/>
      <c r="D639" s="289">
        <f>SUM(B631:C638)</f>
        <v>16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2"/>
      <c r="D642" s="382"/>
      <c r="E642" s="382"/>
      <c r="F642" s="383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6" t="s">
        <v>34</v>
      </c>
      <c r="B650" s="387"/>
      <c r="C650" s="388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4"/>
      <c r="B652" s="374"/>
      <c r="C652" s="374"/>
      <c r="D652" s="374"/>
      <c r="E652" s="374"/>
      <c r="F652" s="374"/>
      <c r="G652" s="374"/>
    </row>
    <row r="653" spans="1:16382" ht="24.75" x14ac:dyDescent="0.4">
      <c r="A653" s="241" t="s">
        <v>26</v>
      </c>
      <c r="B653" s="382"/>
      <c r="C653" s="382"/>
      <c r="D653" s="382"/>
      <c r="E653" s="382"/>
      <c r="F653" s="383"/>
      <c r="G653" s="79"/>
    </row>
    <row r="654" spans="1:16382" ht="84" x14ac:dyDescent="0.4">
      <c r="A654" s="109" t="s">
        <v>223</v>
      </c>
      <c r="B654" s="89">
        <v>0</v>
      </c>
      <c r="C654" s="89"/>
      <c r="D654" s="111" t="s">
        <v>493</v>
      </c>
      <c r="E654" s="90" t="s">
        <v>487</v>
      </c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42" x14ac:dyDescent="0.4">
      <c r="A662" s="92" t="s">
        <v>328</v>
      </c>
      <c r="B662" s="89">
        <v>0</v>
      </c>
      <c r="C662" s="205"/>
      <c r="D662" s="111" t="s">
        <v>479</v>
      </c>
      <c r="E662" s="90" t="s">
        <v>486</v>
      </c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0.8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21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0.80769230769230771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53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0.8833333333333333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2" t="s">
        <v>355</v>
      </c>
      <c r="B676" s="372"/>
      <c r="C676" s="372"/>
      <c r="D676" s="372"/>
      <c r="E676" s="372"/>
      <c r="F676" s="372"/>
      <c r="G676" s="83"/>
    </row>
    <row r="677" spans="1:7" ht="21" x14ac:dyDescent="0.4">
      <c r="A677" s="169">
        <f>B11</f>
        <v>43574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8" t="s">
        <v>28</v>
      </c>
      <c r="B678" s="359" t="s">
        <v>29</v>
      </c>
      <c r="C678" s="359"/>
      <c r="D678" s="359" t="s">
        <v>42</v>
      </c>
      <c r="E678" s="360" t="s">
        <v>266</v>
      </c>
      <c r="F678" s="360" t="s">
        <v>301</v>
      </c>
      <c r="G678" s="83"/>
    </row>
    <row r="679" spans="1:7" ht="21" x14ac:dyDescent="0.4">
      <c r="A679" s="358"/>
      <c r="B679" s="283" t="s">
        <v>32</v>
      </c>
      <c r="C679" s="283" t="s">
        <v>31</v>
      </c>
      <c r="D679" s="359"/>
      <c r="E679" s="360"/>
      <c r="F679" s="360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63" x14ac:dyDescent="0.4">
      <c r="A688" s="267" t="s">
        <v>295</v>
      </c>
      <c r="B688" s="89">
        <v>0</v>
      </c>
      <c r="C688" s="116">
        <f>IF(B688=0, -5, "0")</f>
        <v>-5</v>
      </c>
      <c r="D688" s="135" t="s">
        <v>505</v>
      </c>
      <c r="E688" s="179" t="s">
        <v>494</v>
      </c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49.5" customHeight="1" x14ac:dyDescent="0.4">
      <c r="A691" s="163" t="s">
        <v>13</v>
      </c>
      <c r="B691" s="89">
        <v>1</v>
      </c>
      <c r="C691" s="185"/>
      <c r="D691" s="176" t="s">
        <v>501</v>
      </c>
      <c r="E691" s="90" t="s">
        <v>502</v>
      </c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1</v>
      </c>
      <c r="C693" s="185"/>
      <c r="D693" s="90" t="s">
        <v>492</v>
      </c>
      <c r="E693" s="90" t="s">
        <v>478</v>
      </c>
      <c r="F693" s="90"/>
      <c r="G693" s="83"/>
    </row>
    <row r="694" spans="1:7" ht="21" x14ac:dyDescent="0.4">
      <c r="A694" s="92" t="s">
        <v>384</v>
      </c>
      <c r="B694" s="89">
        <v>2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63" x14ac:dyDescent="0.4">
      <c r="A698" s="177" t="s">
        <v>458</v>
      </c>
      <c r="B698" s="89">
        <v>1</v>
      </c>
      <c r="C698" s="99"/>
      <c r="D698" s="88" t="s">
        <v>490</v>
      </c>
      <c r="E698" s="90" t="s">
        <v>491</v>
      </c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1</v>
      </c>
      <c r="C700" s="89"/>
      <c r="D700" s="271">
        <v>0.5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17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0.56666666666666665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3" t="s">
        <v>459</v>
      </c>
      <c r="B704" s="373"/>
      <c r="C704" s="373"/>
      <c r="D704" s="373"/>
      <c r="E704" s="373"/>
      <c r="F704" s="373"/>
      <c r="G704" s="184"/>
    </row>
    <row r="705" spans="1:7" ht="21" customHeight="1" x14ac:dyDescent="0.4">
      <c r="A705" s="169">
        <f>B11</f>
        <v>43574</v>
      </c>
      <c r="B705" s="83"/>
      <c r="C705" s="83"/>
      <c r="D705" s="183"/>
      <c r="E705" s="183"/>
      <c r="F705" s="183"/>
      <c r="G705" s="184"/>
    </row>
    <row r="706" spans="1:7" ht="21" x14ac:dyDescent="0.4">
      <c r="A706" s="384" t="s">
        <v>28</v>
      </c>
      <c r="B706" s="385" t="s">
        <v>29</v>
      </c>
      <c r="C706" s="385"/>
      <c r="D706" s="359" t="s">
        <v>42</v>
      </c>
      <c r="E706" s="360" t="s">
        <v>266</v>
      </c>
      <c r="F706" s="360" t="s">
        <v>301</v>
      </c>
      <c r="G706" s="184"/>
    </row>
    <row r="707" spans="1:7" ht="21" x14ac:dyDescent="0.4">
      <c r="A707" s="358"/>
      <c r="B707" s="283" t="s">
        <v>32</v>
      </c>
      <c r="C707" s="283" t="s">
        <v>31</v>
      </c>
      <c r="D707" s="359"/>
      <c r="E707" s="360"/>
      <c r="F707" s="360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1" t="s">
        <v>305</v>
      </c>
      <c r="B709" s="362"/>
      <c r="C709" s="362"/>
      <c r="D709" s="362"/>
      <c r="E709" s="362"/>
      <c r="F709" s="363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5"/>
      <c r="C715" s="376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375"/>
      <c r="C716" s="376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1" t="s">
        <v>306</v>
      </c>
      <c r="B718" s="362"/>
      <c r="C718" s="362"/>
      <c r="D718" s="362"/>
      <c r="E718" s="362"/>
      <c r="F718" s="363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16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0.8833333333333333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178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0.839622641509434</v>
      </c>
      <c r="E730" s="3"/>
      <c r="F730" s="3"/>
    </row>
  </sheetData>
  <sheetProtection algorithmName="SHA-512" hashValue="FMRXsvM4Nb8X/zw5SwoVavnsmmTcidABx/WIhgXog/gmJhh7O0nXs9mHvIyIkEJXtnb62yQxhcquie2Do0OdSg==" saltValue="qaF//FdSgHRR663DDC6BbQ==" spinCount="100000" sheet="1" objects="1" scenarios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26" orientation="portrait" r:id="rId1"/>
  <rowBreaks count="6" manualBreakCount="6">
    <brk id="103" max="6" man="1"/>
    <brk id="372" max="6" man="1"/>
    <brk id="463" max="6" man="1"/>
    <brk id="542" max="6" man="1"/>
    <brk id="611" max="6" man="1"/>
    <brk id="703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A24" sqref="A24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0"/>
      <c r="E1" s="460"/>
      <c r="F1" s="460"/>
      <c r="G1" s="460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1" t="s">
        <v>46</v>
      </c>
      <c r="B6" s="461"/>
      <c r="C6" s="461"/>
      <c r="D6" s="461"/>
      <c r="E6" s="461"/>
      <c r="F6" s="461"/>
      <c r="G6" s="66"/>
    </row>
    <row r="7" spans="1:7" s="2" customFormat="1" ht="21.75" customHeight="1" x14ac:dyDescent="0.45">
      <c r="A7" s="462" t="str">
        <f>'Page de garde'!D18</f>
        <v>CE MHAMDIA</v>
      </c>
      <c r="B7" s="462"/>
      <c r="C7" s="462"/>
      <c r="D7" s="462"/>
      <c r="E7" s="462"/>
      <c r="F7" s="462"/>
      <c r="G7" s="66"/>
    </row>
    <row r="8" spans="1:7" s="2" customFormat="1" ht="24" x14ac:dyDescent="0.45">
      <c r="A8" s="329" t="s">
        <v>39</v>
      </c>
      <c r="B8" s="463" t="str">
        <f>'A1 Exploitation'!B9:F9</f>
        <v>M Dhia Mechlaoui</v>
      </c>
      <c r="C8" s="463"/>
      <c r="D8" s="463"/>
      <c r="E8" s="463"/>
      <c r="F8" s="463"/>
      <c r="G8" s="66"/>
    </row>
    <row r="9" spans="1:7" s="2" customFormat="1" ht="24" x14ac:dyDescent="0.45">
      <c r="A9" s="330" t="s">
        <v>41</v>
      </c>
      <c r="B9" s="464" t="str">
        <f>'A1 Exploitation'!B10:F10</f>
        <v>M DABBAI Nebil (directeur du magasin)</v>
      </c>
      <c r="C9" s="464"/>
      <c r="D9" s="464"/>
      <c r="E9" s="464"/>
      <c r="F9" s="464"/>
      <c r="G9" s="66"/>
    </row>
    <row r="10" spans="1:7" s="2" customFormat="1" ht="24" x14ac:dyDescent="0.45">
      <c r="A10" s="329" t="s">
        <v>40</v>
      </c>
      <c r="B10" s="459">
        <f>'A1 Exploitation'!B11:F11</f>
        <v>43574</v>
      </c>
      <c r="C10" s="459"/>
      <c r="D10" s="459"/>
      <c r="E10" s="459"/>
      <c r="F10" s="459"/>
      <c r="G10" s="66"/>
    </row>
    <row r="11" spans="1:7" s="2" customFormat="1" ht="24" x14ac:dyDescent="0.45">
      <c r="A11" s="329" t="s">
        <v>250</v>
      </c>
      <c r="B11" s="456">
        <f>D199</f>
        <v>0.73170731707317072</v>
      </c>
      <c r="C11" s="456"/>
      <c r="D11" s="456"/>
      <c r="E11" s="456"/>
      <c r="F11" s="456"/>
      <c r="G11" s="66"/>
    </row>
    <row r="12" spans="1:7" s="2" customFormat="1" ht="22.5" x14ac:dyDescent="0.45">
      <c r="A12" s="1"/>
      <c r="D12" s="417"/>
      <c r="E12" s="417"/>
      <c r="F12" s="417"/>
      <c r="G12" s="417"/>
    </row>
    <row r="13" spans="1:7" s="2" customFormat="1" ht="11.25" customHeight="1" x14ac:dyDescent="0.3">
      <c r="A13" s="457" t="s">
        <v>28</v>
      </c>
      <c r="B13" s="458" t="s">
        <v>29</v>
      </c>
      <c r="C13" s="458"/>
      <c r="D13" s="458" t="s">
        <v>42</v>
      </c>
      <c r="E13" s="458" t="s">
        <v>160</v>
      </c>
      <c r="F13" s="458" t="s">
        <v>161</v>
      </c>
    </row>
    <row r="14" spans="1:7" s="2" customFormat="1" ht="12.75" customHeight="1" x14ac:dyDescent="0.3">
      <c r="A14" s="457"/>
      <c r="B14" s="336" t="s">
        <v>32</v>
      </c>
      <c r="C14" s="336" t="s">
        <v>31</v>
      </c>
      <c r="D14" s="458"/>
      <c r="E14" s="458"/>
      <c r="F14" s="458"/>
      <c r="G14" s="65"/>
    </row>
    <row r="15" spans="1:7" x14ac:dyDescent="0.3">
      <c r="A15" s="447"/>
      <c r="B15" s="448"/>
      <c r="C15" s="448"/>
      <c r="D15" s="448"/>
      <c r="E15" s="448"/>
      <c r="F15" s="448"/>
    </row>
    <row r="16" spans="1:7" ht="19.5" x14ac:dyDescent="0.4">
      <c r="A16" s="451" t="s">
        <v>0</v>
      </c>
      <c r="B16" s="452"/>
      <c r="C16" s="452"/>
      <c r="D16" s="452"/>
      <c r="E16" s="452"/>
      <c r="F16" s="452"/>
      <c r="G16" s="67" t="s">
        <v>297</v>
      </c>
    </row>
    <row r="17" spans="1:7" ht="49.5" x14ac:dyDescent="0.3">
      <c r="A17" s="4" t="s">
        <v>225</v>
      </c>
      <c r="B17" s="42">
        <v>0</v>
      </c>
      <c r="C17" s="42"/>
      <c r="D17" s="43" t="s">
        <v>514</v>
      </c>
      <c r="E17" s="43" t="s">
        <v>496</v>
      </c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ht="33" x14ac:dyDescent="0.3">
      <c r="A19" s="4" t="s">
        <v>68</v>
      </c>
      <c r="B19" s="42">
        <v>1</v>
      </c>
      <c r="C19" s="42"/>
      <c r="D19" s="43" t="s">
        <v>497</v>
      </c>
      <c r="E19" s="43" t="s">
        <v>498</v>
      </c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3" t="s">
        <v>34</v>
      </c>
      <c r="B22" s="449"/>
      <c r="C22" s="450"/>
      <c r="D22" s="334">
        <f>SUM(B17:C21)</f>
        <v>7</v>
      </c>
    </row>
    <row r="23" spans="1:7" x14ac:dyDescent="0.3">
      <c r="A23" s="440" t="s">
        <v>251</v>
      </c>
      <c r="B23" s="441"/>
      <c r="C23" s="442"/>
      <c r="D23" s="332">
        <f>D22/(COUNT(B17:C21)*2)</f>
        <v>0.7</v>
      </c>
    </row>
    <row r="24" spans="1:7" x14ac:dyDescent="0.3">
      <c r="A24" s="8"/>
      <c r="B24" s="9"/>
      <c r="C24" s="9"/>
      <c r="D24" s="10"/>
    </row>
    <row r="25" spans="1:7" ht="19.5" x14ac:dyDescent="0.4">
      <c r="A25" s="445" t="s">
        <v>4</v>
      </c>
      <c r="B25" s="446"/>
      <c r="C25" s="446"/>
      <c r="D25" s="446"/>
      <c r="E25" s="446"/>
      <c r="F25" s="446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0" t="s">
        <v>34</v>
      </c>
      <c r="B33" s="441"/>
      <c r="C33" s="442"/>
      <c r="D33" s="331">
        <f>SUM(B26:C32)</f>
        <v>8</v>
      </c>
    </row>
    <row r="34" spans="1:6" x14ac:dyDescent="0.3">
      <c r="A34" s="440" t="s">
        <v>251</v>
      </c>
      <c r="B34" s="441"/>
      <c r="C34" s="442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45" t="s">
        <v>180</v>
      </c>
      <c r="B36" s="446"/>
      <c r="C36" s="446"/>
      <c r="D36" s="446"/>
      <c r="E36" s="446"/>
      <c r="F36" s="44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0" t="s">
        <v>34</v>
      </c>
      <c r="B42" s="441"/>
      <c r="C42" s="442"/>
      <c r="D42" s="331">
        <f>SUM(B37:C41)</f>
        <v>0</v>
      </c>
    </row>
    <row r="43" spans="1:6" x14ac:dyDescent="0.3">
      <c r="A43" s="440" t="s">
        <v>251</v>
      </c>
      <c r="B43" s="441"/>
      <c r="C43" s="442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4" t="s">
        <v>19</v>
      </c>
      <c r="B45" s="455"/>
      <c r="C45" s="455"/>
      <c r="D45" s="455"/>
      <c r="E45" s="455"/>
      <c r="F45" s="455"/>
    </row>
    <row r="46" spans="1:6" ht="33.75" customHeight="1" x14ac:dyDescent="0.3">
      <c r="A46" s="4" t="s">
        <v>226</v>
      </c>
      <c r="B46" s="42">
        <v>0</v>
      </c>
      <c r="C46" s="42"/>
      <c r="D46" s="43" t="s">
        <v>510</v>
      </c>
      <c r="E46" s="43" t="s">
        <v>511</v>
      </c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0" t="s">
        <v>34</v>
      </c>
      <c r="B52" s="441"/>
      <c r="C52" s="442"/>
      <c r="D52" s="331">
        <f>SUM(B46:C51)</f>
        <v>10</v>
      </c>
    </row>
    <row r="53" spans="1:6" x14ac:dyDescent="0.3">
      <c r="A53" s="440" t="s">
        <v>251</v>
      </c>
      <c r="B53" s="441"/>
      <c r="C53" s="442"/>
      <c r="D53" s="332">
        <f>D52/(COUNT(B46:C51)*2)</f>
        <v>0.83333333333333337</v>
      </c>
    </row>
    <row r="54" spans="1:6" x14ac:dyDescent="0.3">
      <c r="A54" s="8"/>
      <c r="B54" s="9"/>
      <c r="C54" s="9"/>
      <c r="D54" s="10"/>
    </row>
    <row r="55" spans="1:6" ht="19.5" x14ac:dyDescent="0.4">
      <c r="A55" s="445" t="s">
        <v>8</v>
      </c>
      <c r="B55" s="446"/>
      <c r="C55" s="446"/>
      <c r="D55" s="446"/>
      <c r="E55" s="446"/>
      <c r="F55" s="446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49.5" x14ac:dyDescent="0.3">
      <c r="A58" s="5" t="s">
        <v>205</v>
      </c>
      <c r="B58" s="42">
        <v>0</v>
      </c>
      <c r="C58" s="42"/>
      <c r="D58" s="43" t="s">
        <v>508</v>
      </c>
      <c r="E58" s="43" t="s">
        <v>509</v>
      </c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83.25" x14ac:dyDescent="0.35">
      <c r="A60" s="15" t="s">
        <v>182</v>
      </c>
      <c r="B60" s="42">
        <v>0</v>
      </c>
      <c r="C60" s="4">
        <f>IF(B60=0, -5, "0")</f>
        <v>-5</v>
      </c>
      <c r="D60" s="43" t="s">
        <v>499</v>
      </c>
      <c r="E60" s="43" t="s">
        <v>500</v>
      </c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0" t="s">
        <v>34</v>
      </c>
      <c r="B63" s="441"/>
      <c r="C63" s="442"/>
      <c r="D63" s="331">
        <f>SUM(B56:C62)</f>
        <v>5</v>
      </c>
    </row>
    <row r="64" spans="1:6" x14ac:dyDescent="0.3">
      <c r="A64" s="440" t="s">
        <v>251</v>
      </c>
      <c r="B64" s="441"/>
      <c r="C64" s="442"/>
      <c r="D64" s="332">
        <f>D63/(COUNT(B56:C62)*2)</f>
        <v>0.3125</v>
      </c>
    </row>
    <row r="65" spans="1:6" x14ac:dyDescent="0.3">
      <c r="A65" s="8"/>
      <c r="B65" s="9"/>
      <c r="C65" s="9"/>
      <c r="D65" s="10"/>
    </row>
    <row r="66" spans="1:6" ht="19.5" x14ac:dyDescent="0.4">
      <c r="A66" s="445" t="s">
        <v>111</v>
      </c>
      <c r="B66" s="446"/>
      <c r="C66" s="446"/>
      <c r="D66" s="446"/>
      <c r="E66" s="446"/>
      <c r="F66" s="44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0" t="s">
        <v>34</v>
      </c>
      <c r="B84" s="441"/>
      <c r="C84" s="442"/>
      <c r="D84" s="331">
        <f>SUM(B67:C83)</f>
        <v>0</v>
      </c>
    </row>
    <row r="85" spans="1:6" x14ac:dyDescent="0.3">
      <c r="A85" s="440" t="s">
        <v>251</v>
      </c>
      <c r="B85" s="441"/>
      <c r="C85" s="442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5" t="s">
        <v>172</v>
      </c>
      <c r="B87" s="446"/>
      <c r="C87" s="446"/>
      <c r="D87" s="446"/>
      <c r="E87" s="446"/>
      <c r="F87" s="44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0" t="s">
        <v>34</v>
      </c>
      <c r="B102" s="441"/>
      <c r="C102" s="442"/>
      <c r="D102" s="331">
        <f>SUM(B88:C101)</f>
        <v>0</v>
      </c>
    </row>
    <row r="103" spans="1:6" x14ac:dyDescent="0.3">
      <c r="A103" s="440" t="s">
        <v>251</v>
      </c>
      <c r="B103" s="441"/>
      <c r="C103" s="442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5" t="s">
        <v>173</v>
      </c>
      <c r="B106" s="446"/>
      <c r="C106" s="446"/>
      <c r="D106" s="446"/>
      <c r="E106" s="446"/>
      <c r="F106" s="44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0" t="s">
        <v>34</v>
      </c>
      <c r="B118" s="441"/>
      <c r="C118" s="442"/>
      <c r="D118" s="331">
        <f>SUM(B107:C117)</f>
        <v>0</v>
      </c>
    </row>
    <row r="119" spans="1:6" x14ac:dyDescent="0.3">
      <c r="A119" s="440" t="s">
        <v>251</v>
      </c>
      <c r="B119" s="441"/>
      <c r="C119" s="442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5" t="s">
        <v>156</v>
      </c>
      <c r="B121" s="446"/>
      <c r="C121" s="446"/>
      <c r="D121" s="446"/>
      <c r="E121" s="446"/>
      <c r="F121" s="44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0" t="s">
        <v>34</v>
      </c>
      <c r="B133" s="441"/>
      <c r="C133" s="442"/>
      <c r="D133" s="331">
        <f>SUM(B122:C132)</f>
        <v>0</v>
      </c>
    </row>
    <row r="134" spans="1:6" x14ac:dyDescent="0.3">
      <c r="A134" s="440" t="s">
        <v>251</v>
      </c>
      <c r="B134" s="441"/>
      <c r="C134" s="442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5" t="s">
        <v>61</v>
      </c>
      <c r="B136" s="446"/>
      <c r="C136" s="446"/>
      <c r="D136" s="446"/>
      <c r="E136" s="446"/>
      <c r="F136" s="44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0" t="s">
        <v>34</v>
      </c>
      <c r="B149" s="441"/>
      <c r="C149" s="442"/>
      <c r="D149" s="331">
        <f>SUM(B137:C148)</f>
        <v>0</v>
      </c>
    </row>
    <row r="150" spans="1:6" x14ac:dyDescent="0.3">
      <c r="A150" s="440" t="s">
        <v>251</v>
      </c>
      <c r="B150" s="441"/>
      <c r="C150" s="442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5" t="s">
        <v>178</v>
      </c>
      <c r="B152" s="446"/>
      <c r="C152" s="446"/>
      <c r="D152" s="446"/>
      <c r="E152" s="446"/>
      <c r="F152" s="446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0" t="s">
        <v>34</v>
      </c>
      <c r="B161" s="449"/>
      <c r="C161" s="450"/>
      <c r="D161" s="334">
        <f>SUM(B153:C160)</f>
        <v>16</v>
      </c>
    </row>
    <row r="162" spans="1:6" x14ac:dyDescent="0.3">
      <c r="A162" s="440" t="s">
        <v>251</v>
      </c>
      <c r="B162" s="441"/>
      <c r="C162" s="442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5" t="s">
        <v>64</v>
      </c>
      <c r="B164" s="446"/>
      <c r="C164" s="446"/>
      <c r="D164" s="446"/>
      <c r="E164" s="446"/>
      <c r="F164" s="44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0" t="s">
        <v>34</v>
      </c>
      <c r="B169" s="441"/>
      <c r="C169" s="442"/>
      <c r="D169" s="331">
        <f>SUM(B165:C168)</f>
        <v>2</v>
      </c>
    </row>
    <row r="170" spans="1:6" x14ac:dyDescent="0.3">
      <c r="A170" s="440" t="s">
        <v>251</v>
      </c>
      <c r="B170" s="441"/>
      <c r="C170" s="442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3" t="s">
        <v>15</v>
      </c>
      <c r="B172" s="444"/>
      <c r="C172" s="444"/>
      <c r="D172" s="444"/>
      <c r="E172" s="444"/>
      <c r="F172" s="444"/>
    </row>
    <row r="173" spans="1:6" ht="33" x14ac:dyDescent="0.3">
      <c r="A173" s="4" t="s">
        <v>152</v>
      </c>
      <c r="B173" s="42">
        <v>0</v>
      </c>
      <c r="C173" s="42"/>
      <c r="D173" s="43" t="s">
        <v>513</v>
      </c>
      <c r="E173" s="43" t="s">
        <v>507</v>
      </c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0" t="s">
        <v>34</v>
      </c>
      <c r="B177" s="441"/>
      <c r="C177" s="442"/>
      <c r="D177" s="331">
        <f>SUM(B173:C176)</f>
        <v>6</v>
      </c>
    </row>
    <row r="178" spans="1:7" x14ac:dyDescent="0.3">
      <c r="A178" s="440" t="s">
        <v>251</v>
      </c>
      <c r="B178" s="441"/>
      <c r="C178" s="442"/>
      <c r="D178" s="332">
        <f>D177/(COUNT(B173:C176)*2)</f>
        <v>0.75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5" t="s">
        <v>65</v>
      </c>
      <c r="B180" s="446"/>
      <c r="C180" s="446"/>
      <c r="D180" s="446"/>
      <c r="E180" s="446"/>
      <c r="F180" s="446"/>
    </row>
    <row r="181" spans="1:7" ht="33" x14ac:dyDescent="0.3">
      <c r="A181" s="16" t="s">
        <v>270</v>
      </c>
      <c r="B181" s="42">
        <v>0</v>
      </c>
      <c r="C181" s="42"/>
      <c r="D181" s="43" t="s">
        <v>503</v>
      </c>
      <c r="E181" s="43" t="s">
        <v>504</v>
      </c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16.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0" t="s">
        <v>34</v>
      </c>
      <c r="B186" s="441"/>
      <c r="C186" s="442"/>
      <c r="D186" s="331">
        <f>SUM(B181:C185)</f>
        <v>4</v>
      </c>
    </row>
    <row r="187" spans="1:7" x14ac:dyDescent="0.3">
      <c r="A187" s="440" t="s">
        <v>251</v>
      </c>
      <c r="B187" s="441"/>
      <c r="C187" s="442"/>
      <c r="D187" s="332">
        <f>D186/(COUNT(B181:C185)*2)</f>
        <v>0.66666666666666663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5" t="s">
        <v>177</v>
      </c>
      <c r="B189" s="446"/>
      <c r="C189" s="446"/>
      <c r="D189" s="446"/>
      <c r="E189" s="446"/>
      <c r="F189" s="446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ht="33" x14ac:dyDescent="0.3">
      <c r="A192" s="4" t="s">
        <v>267</v>
      </c>
      <c r="B192" s="42">
        <v>0</v>
      </c>
      <c r="C192" s="42"/>
      <c r="D192" s="43" t="s">
        <v>506</v>
      </c>
      <c r="E192" s="43" t="s">
        <v>495</v>
      </c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0" t="s">
        <v>34</v>
      </c>
      <c r="B194" s="441"/>
      <c r="C194" s="442"/>
      <c r="D194" s="335">
        <f>SUM(B190:C193)</f>
        <v>2</v>
      </c>
    </row>
    <row r="195" spans="1:6" x14ac:dyDescent="0.3">
      <c r="A195" s="440" t="s">
        <v>251</v>
      </c>
      <c r="B195" s="441"/>
      <c r="C195" s="442"/>
      <c r="D195" s="332">
        <f>D194/(COUNT(B190:C193)*2)</f>
        <v>0.5</v>
      </c>
    </row>
    <row r="197" spans="1:6" ht="18" x14ac:dyDescent="0.35">
      <c r="A197" s="26" t="s">
        <v>422</v>
      </c>
      <c r="B197" s="25"/>
      <c r="C197" s="25"/>
      <c r="D197" s="75">
        <v>0.5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60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0.73170731707317072</v>
      </c>
    </row>
  </sheetData>
  <sheetProtection algorithmName="SHA-512" hashValue="O3105TCuCaYD9eoKN3GWTjoKtCTheThnhQXQMyEBaXki0+Oq18qc5RVMYOOFMEE0DIazGc4aMvFeFpduqjoBlw==" saltValue="e5qMdqZC9ZZ8eNiDPHWKL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7"/>
      <c r="E1" s="417"/>
      <c r="F1" s="417"/>
      <c r="G1" s="41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8" t="s">
        <v>151</v>
      </c>
      <c r="B7" s="418"/>
      <c r="C7" s="418"/>
      <c r="D7" s="418"/>
      <c r="E7" s="418"/>
      <c r="F7" s="418"/>
      <c r="G7" s="82"/>
    </row>
    <row r="8" spans="1:7" ht="22.5" x14ac:dyDescent="0.45">
      <c r="A8" s="419" t="str">
        <f>'Page de garde'!D18</f>
        <v>CE MHAMDIA</v>
      </c>
      <c r="B8" s="419"/>
      <c r="C8" s="419"/>
      <c r="D8" s="419"/>
      <c r="E8" s="419"/>
      <c r="F8" s="419"/>
      <c r="G8" s="82"/>
    </row>
    <row r="9" spans="1:7" ht="22.5" x14ac:dyDescent="0.45">
      <c r="A9" s="278" t="s">
        <v>39</v>
      </c>
      <c r="B9" s="420"/>
      <c r="C9" s="420"/>
      <c r="D9" s="420"/>
      <c r="E9" s="420"/>
      <c r="F9" s="420"/>
      <c r="G9" s="82"/>
    </row>
    <row r="10" spans="1:7" ht="22.5" x14ac:dyDescent="0.45">
      <c r="A10" s="279" t="s">
        <v>41</v>
      </c>
      <c r="B10" s="421"/>
      <c r="C10" s="421"/>
      <c r="D10" s="421"/>
      <c r="E10" s="421"/>
      <c r="F10" s="421"/>
      <c r="G10" s="82"/>
    </row>
    <row r="11" spans="1:7" ht="22.5" x14ac:dyDescent="0.45">
      <c r="A11" s="278" t="s">
        <v>40</v>
      </c>
      <c r="B11" s="416"/>
      <c r="C11" s="416"/>
      <c r="D11" s="416"/>
      <c r="E11" s="416"/>
      <c r="F11" s="416"/>
      <c r="G11" s="82"/>
    </row>
    <row r="12" spans="1:7" ht="22.5" x14ac:dyDescent="0.45">
      <c r="A12" s="278" t="s">
        <v>200</v>
      </c>
      <c r="B12" s="422" t="e">
        <f>D730</f>
        <v>#DIV/0!</v>
      </c>
      <c r="C12" s="422"/>
      <c r="D12" s="422"/>
      <c r="E12" s="422"/>
      <c r="F12" s="422"/>
      <c r="G12" s="82"/>
    </row>
    <row r="13" spans="1:7" ht="22.5" x14ac:dyDescent="0.45">
      <c r="A13" s="81"/>
      <c r="B13" s="79"/>
      <c r="C13" s="79"/>
      <c r="D13" s="417"/>
      <c r="E13" s="417"/>
      <c r="F13" s="417"/>
      <c r="G13" s="41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8" t="s">
        <v>28</v>
      </c>
      <c r="B17" s="359" t="s">
        <v>29</v>
      </c>
      <c r="C17" s="359"/>
      <c r="D17" s="359" t="s">
        <v>42</v>
      </c>
      <c r="E17" s="360" t="s">
        <v>266</v>
      </c>
      <c r="F17" s="360" t="s">
        <v>299</v>
      </c>
      <c r="G17" s="83"/>
    </row>
    <row r="18" spans="1:8" ht="16.5" customHeight="1" x14ac:dyDescent="0.4">
      <c r="A18" s="358"/>
      <c r="B18" s="283" t="s">
        <v>32</v>
      </c>
      <c r="C18" s="283" t="s">
        <v>31</v>
      </c>
      <c r="D18" s="359"/>
      <c r="E18" s="360"/>
      <c r="F18" s="360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9"/>
      <c r="B49" s="349"/>
      <c r="C49" s="349"/>
      <c r="D49" s="349"/>
      <c r="E49" s="349"/>
      <c r="F49" s="349"/>
      <c r="G49" s="349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8" t="s">
        <v>28</v>
      </c>
      <c r="B52" s="359" t="s">
        <v>29</v>
      </c>
      <c r="C52" s="359"/>
      <c r="D52" s="359" t="s">
        <v>42</v>
      </c>
      <c r="E52" s="360" t="s">
        <v>266</v>
      </c>
      <c r="F52" s="360" t="s">
        <v>301</v>
      </c>
      <c r="G52" s="83"/>
    </row>
    <row r="53" spans="1:7" ht="21" x14ac:dyDescent="0.4">
      <c r="A53" s="358"/>
      <c r="B53" s="283" t="s">
        <v>32</v>
      </c>
      <c r="C53" s="283" t="s">
        <v>31</v>
      </c>
      <c r="D53" s="359"/>
      <c r="E53" s="360"/>
      <c r="F53" s="360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7"/>
      <c r="B64" s="348"/>
      <c r="C64" s="348"/>
      <c r="D64" s="348"/>
      <c r="E64" s="348"/>
      <c r="F64" s="348"/>
      <c r="G64" s="348"/>
    </row>
    <row r="65" spans="1:7" ht="43.5" customHeight="1" x14ac:dyDescent="0.4">
      <c r="A65" s="427" t="s">
        <v>350</v>
      </c>
      <c r="B65" s="427"/>
      <c r="C65" s="427"/>
      <c r="D65" s="427"/>
      <c r="E65" s="427"/>
      <c r="F65" s="42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6"/>
      <c r="B83" s="356"/>
      <c r="C83" s="356"/>
      <c r="D83" s="356"/>
      <c r="E83" s="356"/>
      <c r="F83" s="356"/>
      <c r="G83" s="356"/>
    </row>
    <row r="84" spans="1:7" ht="45" customHeight="1" x14ac:dyDescent="0.45">
      <c r="A84" s="428" t="s">
        <v>351</v>
      </c>
      <c r="B84" s="428"/>
      <c r="C84" s="428"/>
      <c r="D84" s="428"/>
      <c r="E84" s="428"/>
      <c r="F84" s="42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2"/>
      <c r="B103" s="350"/>
      <c r="C103" s="350"/>
      <c r="D103" s="350"/>
      <c r="E103" s="350"/>
      <c r="F103" s="357"/>
      <c r="G103" s="83"/>
    </row>
    <row r="104" spans="1:7" ht="46.5" customHeight="1" x14ac:dyDescent="0.4">
      <c r="A104" s="427" t="s">
        <v>352</v>
      </c>
      <c r="B104" s="427"/>
      <c r="C104" s="427"/>
      <c r="D104" s="427"/>
      <c r="E104" s="427"/>
      <c r="F104" s="42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2"/>
      <c r="B111" s="350"/>
      <c r="C111" s="350"/>
      <c r="D111" s="350"/>
      <c r="E111" s="350"/>
      <c r="F111" s="357"/>
      <c r="G111" s="83"/>
    </row>
    <row r="112" spans="1:7" ht="39.75" customHeight="1" x14ac:dyDescent="0.4">
      <c r="A112" s="427" t="s">
        <v>390</v>
      </c>
      <c r="B112" s="427"/>
      <c r="C112" s="427"/>
      <c r="D112" s="427"/>
      <c r="E112" s="427"/>
      <c r="F112" s="42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0"/>
      <c r="B120" s="350"/>
      <c r="C120" s="350"/>
      <c r="D120" s="350"/>
      <c r="E120" s="350"/>
      <c r="F120" s="350"/>
      <c r="G120" s="83"/>
    </row>
    <row r="121" spans="1:7" ht="22.5" x14ac:dyDescent="0.4">
      <c r="A121" s="427" t="s">
        <v>310</v>
      </c>
      <c r="B121" s="427"/>
      <c r="C121" s="427"/>
      <c r="D121" s="427"/>
      <c r="E121" s="427"/>
      <c r="F121" s="42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1"/>
      <c r="B132" s="351"/>
      <c r="C132" s="351"/>
      <c r="D132" s="351"/>
      <c r="E132" s="351"/>
      <c r="F132" s="351"/>
      <c r="G132" s="83"/>
    </row>
    <row r="133" spans="1:16384" ht="22.5" customHeight="1" x14ac:dyDescent="0.4">
      <c r="A133" s="429" t="s">
        <v>424</v>
      </c>
      <c r="B133" s="429"/>
      <c r="C133" s="429"/>
      <c r="D133" s="429"/>
      <c r="E133" s="429"/>
      <c r="F133" s="429"/>
      <c r="G133" s="83"/>
    </row>
    <row r="134" spans="1:16384" ht="22.5" customHeight="1" x14ac:dyDescent="0.4">
      <c r="A134" s="430"/>
      <c r="B134" s="430"/>
      <c r="C134" s="430"/>
      <c r="D134" s="430"/>
      <c r="E134" s="430"/>
      <c r="F134" s="430"/>
      <c r="G134" s="83"/>
    </row>
    <row r="135" spans="1:16384" s="216" customFormat="1" ht="22.5" customHeight="1" x14ac:dyDescent="0.25">
      <c r="A135" s="358" t="s">
        <v>28</v>
      </c>
      <c r="B135" s="359" t="s">
        <v>29</v>
      </c>
      <c r="C135" s="359"/>
      <c r="D135" s="359" t="s">
        <v>42</v>
      </c>
      <c r="E135" s="360" t="s">
        <v>266</v>
      </c>
      <c r="F135" s="360" t="s">
        <v>301</v>
      </c>
    </row>
    <row r="136" spans="1:16384" s="216" customFormat="1" ht="22.5" customHeight="1" x14ac:dyDescent="0.25">
      <c r="A136" s="358"/>
      <c r="B136" s="283" t="s">
        <v>32</v>
      </c>
      <c r="C136" s="283" t="s">
        <v>31</v>
      </c>
      <c r="D136" s="359"/>
      <c r="E136" s="360"/>
      <c r="F136" s="360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1" t="s">
        <v>461</v>
      </c>
      <c r="B139" s="431"/>
      <c r="C139" s="431"/>
      <c r="D139" s="431"/>
      <c r="E139" s="431"/>
      <c r="F139" s="43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9" t="s">
        <v>349</v>
      </c>
      <c r="B147" s="389"/>
      <c r="C147" s="389"/>
      <c r="D147" s="389"/>
      <c r="E147" s="389"/>
      <c r="F147" s="389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2"/>
      <c r="B165" s="350"/>
      <c r="C165" s="350"/>
      <c r="D165" s="350"/>
      <c r="E165" s="350"/>
      <c r="F165" s="350"/>
      <c r="G165" s="83"/>
    </row>
    <row r="166" spans="1:7" ht="32.25" customHeight="1" x14ac:dyDescent="0.4">
      <c r="A166" s="431" t="s">
        <v>462</v>
      </c>
      <c r="B166" s="431"/>
      <c r="C166" s="431"/>
      <c r="D166" s="431"/>
      <c r="E166" s="431"/>
      <c r="F166" s="43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3"/>
      <c r="B176" s="354"/>
      <c r="C176" s="354"/>
      <c r="D176" s="354"/>
      <c r="E176" s="354"/>
      <c r="F176" s="354"/>
      <c r="G176" s="83"/>
    </row>
    <row r="177" spans="1:7" ht="32.25" customHeight="1" x14ac:dyDescent="0.4">
      <c r="A177" s="431" t="s">
        <v>310</v>
      </c>
      <c r="B177" s="431"/>
      <c r="C177" s="431"/>
      <c r="D177" s="431"/>
      <c r="E177" s="431"/>
      <c r="F177" s="43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390"/>
      <c r="C186" s="391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5"/>
      <c r="B188" s="355"/>
      <c r="C188" s="355"/>
      <c r="D188" s="355"/>
      <c r="E188" s="355"/>
      <c r="F188" s="355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8" t="s">
        <v>28</v>
      </c>
      <c r="B191" s="359" t="s">
        <v>29</v>
      </c>
      <c r="C191" s="359"/>
      <c r="D191" s="359" t="s">
        <v>42</v>
      </c>
      <c r="E191" s="360" t="s">
        <v>266</v>
      </c>
      <c r="F191" s="360" t="s">
        <v>301</v>
      </c>
      <c r="G191" s="83"/>
    </row>
    <row r="192" spans="1:7" ht="21" x14ac:dyDescent="0.4">
      <c r="A192" s="358"/>
      <c r="B192" s="283" t="s">
        <v>32</v>
      </c>
      <c r="C192" s="283" t="s">
        <v>31</v>
      </c>
      <c r="D192" s="359"/>
      <c r="E192" s="360"/>
      <c r="F192" s="360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6" t="s">
        <v>34</v>
      </c>
      <c r="B203" s="387"/>
      <c r="C203" s="388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9"/>
      <c r="B205" s="349"/>
      <c r="C205" s="349"/>
      <c r="D205" s="349"/>
      <c r="E205" s="349"/>
      <c r="F205" s="349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6" t="s">
        <v>34</v>
      </c>
      <c r="B227" s="387"/>
      <c r="C227" s="388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9"/>
      <c r="B229" s="349"/>
      <c r="C229" s="349"/>
      <c r="D229" s="349"/>
      <c r="E229" s="349"/>
      <c r="F229" s="349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3" t="s">
        <v>310</v>
      </c>
      <c r="B236" s="424"/>
      <c r="C236" s="424"/>
      <c r="D236" s="42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86" t="s">
        <v>34</v>
      </c>
      <c r="B245" s="387"/>
      <c r="C245" s="388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9"/>
      <c r="B250" s="349"/>
      <c r="C250" s="349"/>
      <c r="D250" s="349"/>
      <c r="E250" s="349"/>
      <c r="F250" s="349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8" t="s">
        <v>28</v>
      </c>
      <c r="B253" s="359" t="s">
        <v>29</v>
      </c>
      <c r="C253" s="359"/>
      <c r="D253" s="359" t="s">
        <v>42</v>
      </c>
      <c r="E253" s="360" t="s">
        <v>266</v>
      </c>
      <c r="F253" s="360" t="s">
        <v>301</v>
      </c>
      <c r="G253" s="83"/>
    </row>
    <row r="254" spans="1:7" ht="21" x14ac:dyDescent="0.4">
      <c r="A254" s="358"/>
      <c r="B254" s="283" t="s">
        <v>32</v>
      </c>
      <c r="C254" s="283" t="s">
        <v>31</v>
      </c>
      <c r="D254" s="359"/>
      <c r="E254" s="360"/>
      <c r="F254" s="360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6" t="s">
        <v>34</v>
      </c>
      <c r="B265" s="387"/>
      <c r="C265" s="388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9"/>
      <c r="B290" s="379"/>
      <c r="C290" s="379"/>
      <c r="D290" s="379"/>
      <c r="E290" s="379"/>
      <c r="F290" s="379"/>
      <c r="G290" s="83"/>
    </row>
    <row r="291" spans="1:7" ht="31.5" customHeight="1" x14ac:dyDescent="0.4">
      <c r="A291" s="426" t="s">
        <v>310</v>
      </c>
      <c r="B291" s="426"/>
      <c r="C291" s="426"/>
      <c r="D291" s="426"/>
      <c r="E291" s="426"/>
      <c r="F291" s="42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8" t="s">
        <v>28</v>
      </c>
      <c r="B308" s="359" t="s">
        <v>29</v>
      </c>
      <c r="C308" s="359"/>
      <c r="D308" s="359" t="s">
        <v>42</v>
      </c>
      <c r="E308" s="360" t="s">
        <v>266</v>
      </c>
      <c r="F308" s="360" t="s">
        <v>301</v>
      </c>
      <c r="G308" s="83"/>
    </row>
    <row r="309" spans="1:7" ht="21" x14ac:dyDescent="0.4">
      <c r="A309" s="358"/>
      <c r="B309" s="283" t="s">
        <v>32</v>
      </c>
      <c r="C309" s="283" t="s">
        <v>31</v>
      </c>
      <c r="D309" s="359"/>
      <c r="E309" s="360"/>
      <c r="F309" s="360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1"/>
      <c r="B357" s="371"/>
      <c r="C357" s="371"/>
      <c r="D357" s="371"/>
      <c r="E357" s="371"/>
      <c r="F357" s="371"/>
      <c r="G357" s="371"/>
    </row>
    <row r="358" spans="1:7" ht="32.25" customHeight="1" x14ac:dyDescent="0.4">
      <c r="A358" s="435" t="s">
        <v>310</v>
      </c>
      <c r="B358" s="435"/>
      <c r="C358" s="435"/>
      <c r="D358" s="435"/>
      <c r="E358" s="435"/>
      <c r="F358" s="435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8" t="s">
        <v>28</v>
      </c>
      <c r="B375" s="359" t="s">
        <v>29</v>
      </c>
      <c r="C375" s="359"/>
      <c r="D375" s="359" t="s">
        <v>42</v>
      </c>
      <c r="E375" s="360" t="s">
        <v>266</v>
      </c>
      <c r="F375" s="360" t="s">
        <v>301</v>
      </c>
      <c r="G375" s="83"/>
    </row>
    <row r="376" spans="1:7" ht="21" x14ac:dyDescent="0.4">
      <c r="A376" s="358"/>
      <c r="B376" s="283" t="s">
        <v>32</v>
      </c>
      <c r="C376" s="283" t="s">
        <v>31</v>
      </c>
      <c r="D376" s="359"/>
      <c r="E376" s="360"/>
      <c r="F376" s="360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4"/>
      <c r="B415" s="356"/>
      <c r="C415" s="356"/>
      <c r="D415" s="356"/>
      <c r="E415" s="356"/>
      <c r="F415" s="356"/>
      <c r="G415" s="356"/>
    </row>
    <row r="416" spans="1:7" ht="24.75" x14ac:dyDescent="0.4">
      <c r="A416" s="434" t="s">
        <v>319</v>
      </c>
      <c r="B416" s="434"/>
      <c r="C416" s="434"/>
      <c r="D416" s="434"/>
      <c r="E416" s="434"/>
      <c r="F416" s="43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8" t="s">
        <v>28</v>
      </c>
      <c r="B433" s="359" t="s">
        <v>29</v>
      </c>
      <c r="C433" s="359"/>
      <c r="D433" s="359" t="s">
        <v>42</v>
      </c>
      <c r="E433" s="360" t="s">
        <v>266</v>
      </c>
      <c r="F433" s="360" t="s">
        <v>301</v>
      </c>
      <c r="G433" s="83"/>
    </row>
    <row r="434" spans="1:7" ht="21" x14ac:dyDescent="0.4">
      <c r="A434" s="358"/>
      <c r="B434" s="283" t="s">
        <v>32</v>
      </c>
      <c r="C434" s="283" t="s">
        <v>31</v>
      </c>
      <c r="D434" s="359"/>
      <c r="E434" s="360"/>
      <c r="F434" s="360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4" t="s">
        <v>310</v>
      </c>
      <c r="B464" s="434"/>
      <c r="C464" s="434"/>
      <c r="D464" s="434"/>
      <c r="E464" s="434"/>
      <c r="F464" s="434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8" t="s">
        <v>425</v>
      </c>
      <c r="B478" s="438"/>
      <c r="C478" s="438"/>
      <c r="D478" s="438"/>
      <c r="E478" s="438"/>
      <c r="F478" s="438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7" t="s">
        <v>28</v>
      </c>
      <c r="B480" s="408" t="s">
        <v>29</v>
      </c>
      <c r="C480" s="408"/>
      <c r="D480" s="408" t="s">
        <v>42</v>
      </c>
      <c r="E480" s="400" t="s">
        <v>266</v>
      </c>
      <c r="F480" s="400" t="s">
        <v>301</v>
      </c>
      <c r="G480" s="83"/>
    </row>
    <row r="481" spans="1:7" ht="21" x14ac:dyDescent="0.4">
      <c r="A481" s="407"/>
      <c r="B481" s="291" t="s">
        <v>32</v>
      </c>
      <c r="C481" s="291" t="s">
        <v>31</v>
      </c>
      <c r="D481" s="408"/>
      <c r="E481" s="400"/>
      <c r="F481" s="400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5" t="s">
        <v>52</v>
      </c>
      <c r="B483" s="415"/>
      <c r="C483" s="415"/>
      <c r="D483" s="415"/>
      <c r="E483" s="415"/>
      <c r="F483" s="41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8" t="s">
        <v>463</v>
      </c>
      <c r="B491" s="399"/>
      <c r="C491" s="399"/>
      <c r="D491" s="399"/>
      <c r="E491" s="399"/>
      <c r="F491" s="39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9" t="s">
        <v>23</v>
      </c>
      <c r="B505" s="410"/>
      <c r="C505" s="410"/>
      <c r="D505" s="410"/>
      <c r="E505" s="410"/>
      <c r="F505" s="411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1"/>
      <c r="B517" s="381"/>
      <c r="C517" s="381"/>
      <c r="D517" s="381"/>
      <c r="E517" s="381"/>
      <c r="F517" s="381"/>
      <c r="G517" s="381"/>
    </row>
    <row r="518" spans="1:7" ht="26.25" customHeight="1" x14ac:dyDescent="0.5">
      <c r="A518" s="244" t="s">
        <v>310</v>
      </c>
      <c r="B518" s="406"/>
      <c r="C518" s="406"/>
      <c r="D518" s="406"/>
      <c r="E518" s="406"/>
      <c r="F518" s="406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9" t="s">
        <v>97</v>
      </c>
      <c r="B530" s="439"/>
      <c r="C530" s="439"/>
      <c r="D530" s="439"/>
      <c r="E530" s="439"/>
      <c r="F530" s="439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2" t="s">
        <v>28</v>
      </c>
      <c r="B532" s="385" t="s">
        <v>29</v>
      </c>
      <c r="C532" s="414"/>
      <c r="D532" s="359" t="s">
        <v>42</v>
      </c>
      <c r="E532" s="360" t="s">
        <v>266</v>
      </c>
      <c r="F532" s="360" t="s">
        <v>301</v>
      </c>
      <c r="G532" s="83"/>
    </row>
    <row r="533" spans="1:7" ht="21" x14ac:dyDescent="0.4">
      <c r="A533" s="413"/>
      <c r="B533" s="292" t="s">
        <v>32</v>
      </c>
      <c r="C533" s="293" t="s">
        <v>31</v>
      </c>
      <c r="D533" s="359"/>
      <c r="E533" s="360"/>
      <c r="F533" s="360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6"/>
      <c r="D535" s="436"/>
      <c r="E535" s="436"/>
      <c r="F535" s="43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6" t="s">
        <v>34</v>
      </c>
      <c r="B542" s="387"/>
      <c r="C542" s="388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6" t="s">
        <v>33</v>
      </c>
      <c r="B543" s="387"/>
      <c r="C543" s="388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9"/>
      <c r="B544" s="349"/>
      <c r="C544" s="349"/>
      <c r="D544" s="349"/>
      <c r="E544" s="349"/>
      <c r="F544" s="349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5"/>
      <c r="B556" s="371"/>
      <c r="C556" s="371"/>
      <c r="D556" s="371"/>
      <c r="E556" s="371"/>
      <c r="F556" s="371"/>
      <c r="G556" s="371"/>
    </row>
    <row r="557" spans="1:7" ht="35.25" customHeight="1" x14ac:dyDescent="0.4">
      <c r="A557" s="246" t="s">
        <v>310</v>
      </c>
      <c r="B557" s="222"/>
      <c r="C557" s="369"/>
      <c r="D557" s="369"/>
      <c r="E557" s="369"/>
      <c r="F557" s="37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64" t="s">
        <v>34</v>
      </c>
      <c r="B566" s="364"/>
      <c r="C566" s="365"/>
      <c r="D566" s="296">
        <f>SUM(B558:C565,B546:C555)</f>
        <v>0</v>
      </c>
      <c r="E566" s="79"/>
      <c r="F566" s="83"/>
      <c r="G566" s="83"/>
    </row>
    <row r="567" spans="1:7" ht="21" x14ac:dyDescent="0.4">
      <c r="A567" s="364" t="s">
        <v>33</v>
      </c>
      <c r="B567" s="364"/>
      <c r="C567" s="364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9"/>
      <c r="B572" s="349"/>
      <c r="C572" s="349"/>
      <c r="D572" s="349"/>
      <c r="E572" s="349"/>
      <c r="F572" s="349"/>
      <c r="G572" s="83"/>
    </row>
    <row r="573" spans="1:7" ht="22.5" x14ac:dyDescent="0.45">
      <c r="A573" s="372" t="s">
        <v>19</v>
      </c>
      <c r="B573" s="372"/>
      <c r="C573" s="372"/>
      <c r="D573" s="372"/>
      <c r="E573" s="372"/>
      <c r="F573" s="372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7" t="s">
        <v>28</v>
      </c>
      <c r="B575" s="408" t="s">
        <v>29</v>
      </c>
      <c r="C575" s="408"/>
      <c r="D575" s="408" t="s">
        <v>42</v>
      </c>
      <c r="E575" s="400" t="s">
        <v>266</v>
      </c>
      <c r="F575" s="400" t="s">
        <v>301</v>
      </c>
      <c r="G575" s="83"/>
    </row>
    <row r="576" spans="1:7" ht="21" x14ac:dyDescent="0.4">
      <c r="A576" s="407"/>
      <c r="B576" s="291" t="s">
        <v>32</v>
      </c>
      <c r="C576" s="291" t="s">
        <v>31</v>
      </c>
      <c r="D576" s="408"/>
      <c r="E576" s="400"/>
      <c r="F576" s="400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2" t="s">
        <v>10</v>
      </c>
      <c r="B578" s="393"/>
      <c r="C578" s="393"/>
      <c r="D578" s="393"/>
      <c r="E578" s="393"/>
      <c r="F578" s="394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4" t="s">
        <v>34</v>
      </c>
      <c r="B588" s="364"/>
      <c r="C588" s="365"/>
      <c r="D588" s="296">
        <f>SUM(B579:C587)</f>
        <v>0</v>
      </c>
      <c r="E588" s="79"/>
      <c r="F588" s="83"/>
      <c r="G588" s="83"/>
    </row>
    <row r="589" spans="1:7" ht="21" x14ac:dyDescent="0.4">
      <c r="A589" s="364" t="s">
        <v>33</v>
      </c>
      <c r="B589" s="364"/>
      <c r="C589" s="364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5" t="s">
        <v>23</v>
      </c>
      <c r="B591" s="396"/>
      <c r="C591" s="396"/>
      <c r="D591" s="396"/>
      <c r="E591" s="396"/>
      <c r="F591" s="397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2" t="s">
        <v>383</v>
      </c>
      <c r="B598" s="433"/>
      <c r="C598" s="433"/>
      <c r="D598" s="433"/>
      <c r="E598" s="433"/>
      <c r="F598" s="433"/>
      <c r="G598" s="433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364" t="s">
        <v>34</v>
      </c>
      <c r="B606" s="364"/>
      <c r="C606" s="365"/>
      <c r="D606" s="296">
        <f>SUM(B592:C605)</f>
        <v>0</v>
      </c>
      <c r="E606" s="79"/>
      <c r="F606" s="83"/>
      <c r="G606" s="83"/>
    </row>
    <row r="607" spans="1:7" ht="21" x14ac:dyDescent="0.4">
      <c r="A607" s="364" t="s">
        <v>33</v>
      </c>
      <c r="B607" s="364"/>
      <c r="C607" s="364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6" t="s">
        <v>170</v>
      </c>
      <c r="B610" s="367"/>
      <c r="C610" s="368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2" t="s">
        <v>8</v>
      </c>
      <c r="B612" s="372"/>
      <c r="C612" s="372"/>
      <c r="D612" s="372"/>
      <c r="E612" s="372"/>
      <c r="F612" s="372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8" t="s">
        <v>28</v>
      </c>
      <c r="B614" s="359" t="s">
        <v>29</v>
      </c>
      <c r="C614" s="359"/>
      <c r="D614" s="359" t="s">
        <v>42</v>
      </c>
      <c r="E614" s="360" t="s">
        <v>266</v>
      </c>
      <c r="F614" s="360" t="s">
        <v>301</v>
      </c>
      <c r="G614" s="83"/>
    </row>
    <row r="615" spans="1:7" ht="18.75" customHeight="1" x14ac:dyDescent="0.4">
      <c r="A615" s="358"/>
      <c r="B615" s="283" t="s">
        <v>32</v>
      </c>
      <c r="C615" s="283" t="s">
        <v>31</v>
      </c>
      <c r="D615" s="359"/>
      <c r="E615" s="360"/>
      <c r="F615" s="360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2"/>
      <c r="D617" s="382"/>
      <c r="E617" s="382"/>
      <c r="F617" s="383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4" t="s">
        <v>34</v>
      </c>
      <c r="B627" s="364"/>
      <c r="C627" s="364"/>
      <c r="D627" s="296">
        <f>SUM(B618:C626)</f>
        <v>0</v>
      </c>
      <c r="E627" s="378"/>
      <c r="F627" s="379"/>
      <c r="G627" s="83"/>
    </row>
    <row r="628" spans="1:7" ht="21" x14ac:dyDescent="0.4">
      <c r="A628" s="364" t="s">
        <v>33</v>
      </c>
      <c r="B628" s="364"/>
      <c r="C628" s="364"/>
      <c r="D628" s="295" t="e">
        <f>D627/(COUNT(B618:C626)*2)</f>
        <v>#DIV/0!</v>
      </c>
      <c r="E628" s="380"/>
      <c r="F628" s="381"/>
      <c r="G628" s="83"/>
    </row>
    <row r="629" spans="1:7" ht="21" x14ac:dyDescent="0.4">
      <c r="A629" s="104"/>
      <c r="B629" s="83"/>
      <c r="C629" s="377"/>
      <c r="D629" s="377"/>
      <c r="E629" s="377"/>
      <c r="F629" s="37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6" t="s">
        <v>34</v>
      </c>
      <c r="B639" s="387"/>
      <c r="C639" s="388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2"/>
      <c r="D642" s="382"/>
      <c r="E642" s="382"/>
      <c r="F642" s="383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6" t="s">
        <v>34</v>
      </c>
      <c r="B650" s="387"/>
      <c r="C650" s="388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4"/>
      <c r="B652" s="374"/>
      <c r="C652" s="374"/>
      <c r="D652" s="374"/>
      <c r="E652" s="374"/>
      <c r="F652" s="374"/>
      <c r="G652" s="374"/>
    </row>
    <row r="653" spans="1:16382" ht="24.75" x14ac:dyDescent="0.4">
      <c r="A653" s="241" t="s">
        <v>26</v>
      </c>
      <c r="B653" s="382"/>
      <c r="C653" s="382"/>
      <c r="D653" s="382"/>
      <c r="E653" s="382"/>
      <c r="F653" s="383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2" t="s">
        <v>355</v>
      </c>
      <c r="B676" s="372"/>
      <c r="C676" s="372"/>
      <c r="D676" s="372"/>
      <c r="E676" s="372"/>
      <c r="F676" s="372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8" t="s">
        <v>28</v>
      </c>
      <c r="B678" s="359" t="s">
        <v>29</v>
      </c>
      <c r="C678" s="359"/>
      <c r="D678" s="359" t="s">
        <v>42</v>
      </c>
      <c r="E678" s="360" t="s">
        <v>266</v>
      </c>
      <c r="F678" s="360" t="s">
        <v>301</v>
      </c>
      <c r="G678" s="83"/>
    </row>
    <row r="679" spans="1:7" ht="21" x14ac:dyDescent="0.4">
      <c r="A679" s="358"/>
      <c r="B679" s="283" t="s">
        <v>32</v>
      </c>
      <c r="C679" s="283" t="s">
        <v>31</v>
      </c>
      <c r="D679" s="359"/>
      <c r="E679" s="360"/>
      <c r="F679" s="360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3" t="s">
        <v>459</v>
      </c>
      <c r="B704" s="373"/>
      <c r="C704" s="373"/>
      <c r="D704" s="373"/>
      <c r="E704" s="373"/>
      <c r="F704" s="373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4" t="s">
        <v>28</v>
      </c>
      <c r="B706" s="385" t="s">
        <v>29</v>
      </c>
      <c r="C706" s="385"/>
      <c r="D706" s="359" t="s">
        <v>42</v>
      </c>
      <c r="E706" s="360" t="s">
        <v>266</v>
      </c>
      <c r="F706" s="360" t="s">
        <v>301</v>
      </c>
      <c r="G706" s="184"/>
    </row>
    <row r="707" spans="1:7" ht="21" x14ac:dyDescent="0.4">
      <c r="A707" s="358"/>
      <c r="B707" s="283" t="s">
        <v>32</v>
      </c>
      <c r="C707" s="283" t="s">
        <v>31</v>
      </c>
      <c r="D707" s="359"/>
      <c r="E707" s="360"/>
      <c r="F707" s="360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1" t="s">
        <v>305</v>
      </c>
      <c r="B709" s="362"/>
      <c r="C709" s="362"/>
      <c r="D709" s="362"/>
      <c r="E709" s="362"/>
      <c r="F709" s="363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5"/>
      <c r="C715" s="376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5"/>
      <c r="C716" s="376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1" t="s">
        <v>306</v>
      </c>
      <c r="B718" s="362"/>
      <c r="C718" s="362"/>
      <c r="D718" s="362"/>
      <c r="E718" s="362"/>
      <c r="F718" s="363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0"/>
      <c r="E1" s="460"/>
      <c r="F1" s="460"/>
      <c r="G1" s="460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1" t="s">
        <v>46</v>
      </c>
      <c r="B6" s="461"/>
      <c r="C6" s="461"/>
      <c r="D6" s="461"/>
      <c r="E6" s="461"/>
      <c r="F6" s="461"/>
      <c r="G6" s="66"/>
    </row>
    <row r="7" spans="1:7" s="2" customFormat="1" ht="21.75" customHeight="1" x14ac:dyDescent="0.45">
      <c r="A7" s="462" t="str">
        <f>'Page de garde'!D18</f>
        <v>CE MHAMDIA</v>
      </c>
      <c r="B7" s="462"/>
      <c r="C7" s="462"/>
      <c r="D7" s="462"/>
      <c r="E7" s="462"/>
      <c r="F7" s="462"/>
      <c r="G7" s="66"/>
    </row>
    <row r="8" spans="1:7" s="2" customFormat="1" ht="24" x14ac:dyDescent="0.45">
      <c r="A8" s="329" t="s">
        <v>39</v>
      </c>
      <c r="B8" s="463" t="str">
        <f>'A1 Exploitation'!B9:F9</f>
        <v>M Dhia Mechlaoui</v>
      </c>
      <c r="C8" s="463"/>
      <c r="D8" s="463"/>
      <c r="E8" s="463"/>
      <c r="F8" s="463"/>
      <c r="G8" s="66"/>
    </row>
    <row r="9" spans="1:7" s="2" customFormat="1" ht="24" x14ac:dyDescent="0.45">
      <c r="A9" s="330" t="s">
        <v>41</v>
      </c>
      <c r="B9" s="464" t="str">
        <f>'A1 Exploitation'!B10:F10</f>
        <v>M DABBAI Nebil (directeur du magasin)</v>
      </c>
      <c r="C9" s="464"/>
      <c r="D9" s="464"/>
      <c r="E9" s="464"/>
      <c r="F9" s="464"/>
      <c r="G9" s="66"/>
    </row>
    <row r="10" spans="1:7" s="2" customFormat="1" ht="24" x14ac:dyDescent="0.45">
      <c r="A10" s="329" t="s">
        <v>40</v>
      </c>
      <c r="B10" s="459">
        <f>'A1 Exploitation'!B11:F11</f>
        <v>43574</v>
      </c>
      <c r="C10" s="459"/>
      <c r="D10" s="459"/>
      <c r="E10" s="459"/>
      <c r="F10" s="459"/>
      <c r="G10" s="66"/>
    </row>
    <row r="11" spans="1:7" s="2" customFormat="1" ht="24" x14ac:dyDescent="0.45">
      <c r="A11" s="329" t="s">
        <v>250</v>
      </c>
      <c r="B11" s="456" t="e">
        <f>D199</f>
        <v>#DIV/0!</v>
      </c>
      <c r="C11" s="456"/>
      <c r="D11" s="456"/>
      <c r="E11" s="456"/>
      <c r="F11" s="456"/>
      <c r="G11" s="66"/>
    </row>
    <row r="12" spans="1:7" s="2" customFormat="1" ht="22.5" x14ac:dyDescent="0.45">
      <c r="A12" s="1"/>
      <c r="D12" s="417"/>
      <c r="E12" s="417"/>
      <c r="F12" s="417"/>
      <c r="G12" s="417"/>
    </row>
    <row r="13" spans="1:7" s="2" customFormat="1" ht="11.25" customHeight="1" x14ac:dyDescent="0.3">
      <c r="A13" s="457" t="s">
        <v>28</v>
      </c>
      <c r="B13" s="458" t="s">
        <v>29</v>
      </c>
      <c r="C13" s="458"/>
      <c r="D13" s="458" t="s">
        <v>42</v>
      </c>
      <c r="E13" s="458" t="s">
        <v>160</v>
      </c>
      <c r="F13" s="458" t="s">
        <v>161</v>
      </c>
    </row>
    <row r="14" spans="1:7" s="2" customFormat="1" ht="12.75" customHeight="1" x14ac:dyDescent="0.3">
      <c r="A14" s="457"/>
      <c r="B14" s="336" t="s">
        <v>32</v>
      </c>
      <c r="C14" s="336" t="s">
        <v>31</v>
      </c>
      <c r="D14" s="458"/>
      <c r="E14" s="458"/>
      <c r="F14" s="458"/>
      <c r="G14" s="65"/>
    </row>
    <row r="15" spans="1:7" x14ac:dyDescent="0.3">
      <c r="A15" s="447"/>
      <c r="B15" s="448"/>
      <c r="C15" s="448"/>
      <c r="D15" s="448"/>
      <c r="E15" s="448"/>
      <c r="F15" s="448"/>
    </row>
    <row r="16" spans="1:7" ht="19.5" x14ac:dyDescent="0.4">
      <c r="A16" s="451" t="s">
        <v>0</v>
      </c>
      <c r="B16" s="452"/>
      <c r="C16" s="452"/>
      <c r="D16" s="452"/>
      <c r="E16" s="452"/>
      <c r="F16" s="452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3" t="s">
        <v>34</v>
      </c>
      <c r="B22" s="449"/>
      <c r="C22" s="450"/>
      <c r="D22" s="334">
        <f>SUM(B17:C21)</f>
        <v>0</v>
      </c>
    </row>
    <row r="23" spans="1:7" x14ac:dyDescent="0.3">
      <c r="A23" s="440" t="s">
        <v>251</v>
      </c>
      <c r="B23" s="441"/>
      <c r="C23" s="442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5" t="s">
        <v>4</v>
      </c>
      <c r="B25" s="446"/>
      <c r="C25" s="446"/>
      <c r="D25" s="446"/>
      <c r="E25" s="446"/>
      <c r="F25" s="446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0" t="s">
        <v>34</v>
      </c>
      <c r="B33" s="441"/>
      <c r="C33" s="442"/>
      <c r="D33" s="331">
        <f>SUM(B26:C32)</f>
        <v>0</v>
      </c>
    </row>
    <row r="34" spans="1:6" x14ac:dyDescent="0.3">
      <c r="A34" s="440" t="s">
        <v>251</v>
      </c>
      <c r="B34" s="441"/>
      <c r="C34" s="442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5" t="s">
        <v>180</v>
      </c>
      <c r="B36" s="446"/>
      <c r="C36" s="446"/>
      <c r="D36" s="446"/>
      <c r="E36" s="446"/>
      <c r="F36" s="44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0" t="s">
        <v>34</v>
      </c>
      <c r="B42" s="441"/>
      <c r="C42" s="442"/>
      <c r="D42" s="331">
        <f>SUM(B37:C41)</f>
        <v>0</v>
      </c>
    </row>
    <row r="43" spans="1:6" x14ac:dyDescent="0.3">
      <c r="A43" s="440" t="s">
        <v>251</v>
      </c>
      <c r="B43" s="441"/>
      <c r="C43" s="442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4" t="s">
        <v>19</v>
      </c>
      <c r="B45" s="455"/>
      <c r="C45" s="455"/>
      <c r="D45" s="455"/>
      <c r="E45" s="455"/>
      <c r="F45" s="455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0" t="s">
        <v>34</v>
      </c>
      <c r="B52" s="441"/>
      <c r="C52" s="442"/>
      <c r="D52" s="331">
        <f>SUM(B46:C51)</f>
        <v>0</v>
      </c>
    </row>
    <row r="53" spans="1:6" x14ac:dyDescent="0.3">
      <c r="A53" s="440" t="s">
        <v>251</v>
      </c>
      <c r="B53" s="441"/>
      <c r="C53" s="442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5" t="s">
        <v>8</v>
      </c>
      <c r="B55" s="446"/>
      <c r="C55" s="446"/>
      <c r="D55" s="446"/>
      <c r="E55" s="446"/>
      <c r="F55" s="446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0" t="s">
        <v>34</v>
      </c>
      <c r="B63" s="441"/>
      <c r="C63" s="442"/>
      <c r="D63" s="331">
        <f>SUM(B56:C62)</f>
        <v>0</v>
      </c>
    </row>
    <row r="64" spans="1:6" x14ac:dyDescent="0.3">
      <c r="A64" s="440" t="s">
        <v>251</v>
      </c>
      <c r="B64" s="441"/>
      <c r="C64" s="442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5" t="s">
        <v>111</v>
      </c>
      <c r="B66" s="446"/>
      <c r="C66" s="446"/>
      <c r="D66" s="446"/>
      <c r="E66" s="446"/>
      <c r="F66" s="44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0" t="s">
        <v>34</v>
      </c>
      <c r="B84" s="441"/>
      <c r="C84" s="442"/>
      <c r="D84" s="331">
        <f>SUM(B67:C83)</f>
        <v>0</v>
      </c>
    </row>
    <row r="85" spans="1:6" x14ac:dyDescent="0.3">
      <c r="A85" s="440" t="s">
        <v>251</v>
      </c>
      <c r="B85" s="441"/>
      <c r="C85" s="442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5" t="s">
        <v>172</v>
      </c>
      <c r="B87" s="446"/>
      <c r="C87" s="446"/>
      <c r="D87" s="446"/>
      <c r="E87" s="446"/>
      <c r="F87" s="44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0" t="s">
        <v>34</v>
      </c>
      <c r="B102" s="441"/>
      <c r="C102" s="442"/>
      <c r="D102" s="331">
        <f>SUM(B88:C101)</f>
        <v>0</v>
      </c>
    </row>
    <row r="103" spans="1:6" x14ac:dyDescent="0.3">
      <c r="A103" s="440" t="s">
        <v>251</v>
      </c>
      <c r="B103" s="441"/>
      <c r="C103" s="442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5" t="s">
        <v>173</v>
      </c>
      <c r="B106" s="446"/>
      <c r="C106" s="446"/>
      <c r="D106" s="446"/>
      <c r="E106" s="446"/>
      <c r="F106" s="44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0" t="s">
        <v>34</v>
      </c>
      <c r="B118" s="441"/>
      <c r="C118" s="442"/>
      <c r="D118" s="331">
        <f>SUM(B107:C117)</f>
        <v>0</v>
      </c>
    </row>
    <row r="119" spans="1:6" x14ac:dyDescent="0.3">
      <c r="A119" s="440" t="s">
        <v>251</v>
      </c>
      <c r="B119" s="441"/>
      <c r="C119" s="442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5" t="s">
        <v>156</v>
      </c>
      <c r="B121" s="446"/>
      <c r="C121" s="446"/>
      <c r="D121" s="446"/>
      <c r="E121" s="446"/>
      <c r="F121" s="44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0" t="s">
        <v>34</v>
      </c>
      <c r="B133" s="441"/>
      <c r="C133" s="442"/>
      <c r="D133" s="331">
        <f>SUM(B122:C132)</f>
        <v>0</v>
      </c>
    </row>
    <row r="134" spans="1:6" x14ac:dyDescent="0.3">
      <c r="A134" s="440" t="s">
        <v>251</v>
      </c>
      <c r="B134" s="441"/>
      <c r="C134" s="442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5" t="s">
        <v>61</v>
      </c>
      <c r="B136" s="446"/>
      <c r="C136" s="446"/>
      <c r="D136" s="446"/>
      <c r="E136" s="446"/>
      <c r="F136" s="44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0" t="s">
        <v>34</v>
      </c>
      <c r="B149" s="441"/>
      <c r="C149" s="442"/>
      <c r="D149" s="331">
        <f>SUM(B137:C148)</f>
        <v>0</v>
      </c>
    </row>
    <row r="150" spans="1:6" x14ac:dyDescent="0.3">
      <c r="A150" s="440" t="s">
        <v>251</v>
      </c>
      <c r="B150" s="441"/>
      <c r="C150" s="442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5" t="s">
        <v>178</v>
      </c>
      <c r="B152" s="446"/>
      <c r="C152" s="446"/>
      <c r="D152" s="446"/>
      <c r="E152" s="446"/>
      <c r="F152" s="446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0" t="s">
        <v>34</v>
      </c>
      <c r="B161" s="449"/>
      <c r="C161" s="450"/>
      <c r="D161" s="334">
        <f>SUM(B153:C160)</f>
        <v>0</v>
      </c>
    </row>
    <row r="162" spans="1:6" x14ac:dyDescent="0.3">
      <c r="A162" s="440" t="s">
        <v>251</v>
      </c>
      <c r="B162" s="441"/>
      <c r="C162" s="442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5" t="s">
        <v>64</v>
      </c>
      <c r="B164" s="446"/>
      <c r="C164" s="446"/>
      <c r="D164" s="446"/>
      <c r="E164" s="446"/>
      <c r="F164" s="44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0" t="s">
        <v>34</v>
      </c>
      <c r="B169" s="441"/>
      <c r="C169" s="442"/>
      <c r="D169" s="331">
        <f>SUM(B165:C168)</f>
        <v>0</v>
      </c>
    </row>
    <row r="170" spans="1:6" x14ac:dyDescent="0.3">
      <c r="A170" s="440" t="s">
        <v>251</v>
      </c>
      <c r="B170" s="441"/>
      <c r="C170" s="442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3" t="s">
        <v>15</v>
      </c>
      <c r="B172" s="444"/>
      <c r="C172" s="444"/>
      <c r="D172" s="444"/>
      <c r="E172" s="444"/>
      <c r="F172" s="444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0" t="s">
        <v>34</v>
      </c>
      <c r="B177" s="441"/>
      <c r="C177" s="442"/>
      <c r="D177" s="331">
        <f>SUM(B173:C176)</f>
        <v>0</v>
      </c>
    </row>
    <row r="178" spans="1:7" x14ac:dyDescent="0.3">
      <c r="A178" s="440" t="s">
        <v>251</v>
      </c>
      <c r="B178" s="441"/>
      <c r="C178" s="442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5" t="s">
        <v>65</v>
      </c>
      <c r="B180" s="446"/>
      <c r="C180" s="446"/>
      <c r="D180" s="446"/>
      <c r="E180" s="446"/>
      <c r="F180" s="446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0" t="s">
        <v>34</v>
      </c>
      <c r="B186" s="441"/>
      <c r="C186" s="442"/>
      <c r="D186" s="331">
        <f>SUM(B181:C185)</f>
        <v>0</v>
      </c>
    </row>
    <row r="187" spans="1:7" x14ac:dyDescent="0.3">
      <c r="A187" s="440" t="s">
        <v>251</v>
      </c>
      <c r="B187" s="441"/>
      <c r="C187" s="442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5" t="s">
        <v>177</v>
      </c>
      <c r="B189" s="446"/>
      <c r="C189" s="446"/>
      <c r="D189" s="446"/>
      <c r="E189" s="446"/>
      <c r="F189" s="446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0" t="s">
        <v>34</v>
      </c>
      <c r="B194" s="441"/>
      <c r="C194" s="442"/>
      <c r="D194" s="335">
        <f>SUM(B190:C193)</f>
        <v>0</v>
      </c>
    </row>
    <row r="195" spans="1:6" x14ac:dyDescent="0.3">
      <c r="A195" s="440" t="s">
        <v>251</v>
      </c>
      <c r="B195" s="441"/>
      <c r="C195" s="442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7"/>
      <c r="E1" s="417"/>
      <c r="F1" s="417"/>
      <c r="G1" s="41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8" t="s">
        <v>151</v>
      </c>
      <c r="B7" s="418"/>
      <c r="C7" s="418"/>
      <c r="D7" s="418"/>
      <c r="E7" s="418"/>
      <c r="F7" s="418"/>
      <c r="G7" s="82"/>
    </row>
    <row r="8" spans="1:7" ht="22.5" x14ac:dyDescent="0.45">
      <c r="A8" s="419" t="str">
        <f>'Page de garde'!D18</f>
        <v>CE MHAMDIA</v>
      </c>
      <c r="B8" s="419"/>
      <c r="C8" s="419"/>
      <c r="D8" s="419"/>
      <c r="E8" s="419"/>
      <c r="F8" s="419"/>
      <c r="G8" s="82"/>
    </row>
    <row r="9" spans="1:7" ht="22.5" x14ac:dyDescent="0.45">
      <c r="A9" s="278" t="s">
        <v>39</v>
      </c>
      <c r="B9" s="420"/>
      <c r="C9" s="420"/>
      <c r="D9" s="420"/>
      <c r="E9" s="420"/>
      <c r="F9" s="420"/>
      <c r="G9" s="82"/>
    </row>
    <row r="10" spans="1:7" ht="22.5" x14ac:dyDescent="0.45">
      <c r="A10" s="279" t="s">
        <v>41</v>
      </c>
      <c r="B10" s="421"/>
      <c r="C10" s="421"/>
      <c r="D10" s="421"/>
      <c r="E10" s="421"/>
      <c r="F10" s="421"/>
      <c r="G10" s="82"/>
    </row>
    <row r="11" spans="1:7" ht="22.5" x14ac:dyDescent="0.45">
      <c r="A11" s="278" t="s">
        <v>40</v>
      </c>
      <c r="B11" s="416"/>
      <c r="C11" s="416"/>
      <c r="D11" s="416"/>
      <c r="E11" s="416"/>
      <c r="F11" s="416"/>
      <c r="G11" s="82"/>
    </row>
    <row r="12" spans="1:7" ht="22.5" x14ac:dyDescent="0.45">
      <c r="A12" s="278" t="s">
        <v>200</v>
      </c>
      <c r="B12" s="422" t="e">
        <f>D730</f>
        <v>#DIV/0!</v>
      </c>
      <c r="C12" s="422"/>
      <c r="D12" s="422"/>
      <c r="E12" s="422"/>
      <c r="F12" s="422"/>
      <c r="G12" s="82"/>
    </row>
    <row r="13" spans="1:7" ht="22.5" x14ac:dyDescent="0.45">
      <c r="A13" s="81"/>
      <c r="B13" s="79"/>
      <c r="C13" s="79"/>
      <c r="D13" s="417"/>
      <c r="E13" s="417"/>
      <c r="F13" s="417"/>
      <c r="G13" s="41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8" t="s">
        <v>28</v>
      </c>
      <c r="B17" s="359" t="s">
        <v>29</v>
      </c>
      <c r="C17" s="359"/>
      <c r="D17" s="359" t="s">
        <v>42</v>
      </c>
      <c r="E17" s="360" t="s">
        <v>266</v>
      </c>
      <c r="F17" s="360" t="s">
        <v>299</v>
      </c>
      <c r="G17" s="83"/>
    </row>
    <row r="18" spans="1:8" ht="16.5" customHeight="1" x14ac:dyDescent="0.4">
      <c r="A18" s="358"/>
      <c r="B18" s="283" t="s">
        <v>32</v>
      </c>
      <c r="C18" s="283" t="s">
        <v>31</v>
      </c>
      <c r="D18" s="359"/>
      <c r="E18" s="360"/>
      <c r="F18" s="360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9"/>
      <c r="B49" s="349"/>
      <c r="C49" s="349"/>
      <c r="D49" s="349"/>
      <c r="E49" s="349"/>
      <c r="F49" s="349"/>
      <c r="G49" s="349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8" t="s">
        <v>28</v>
      </c>
      <c r="B52" s="359" t="s">
        <v>29</v>
      </c>
      <c r="C52" s="359"/>
      <c r="D52" s="359" t="s">
        <v>42</v>
      </c>
      <c r="E52" s="360" t="s">
        <v>266</v>
      </c>
      <c r="F52" s="360" t="s">
        <v>301</v>
      </c>
      <c r="G52" s="83"/>
    </row>
    <row r="53" spans="1:7" ht="21" x14ac:dyDescent="0.4">
      <c r="A53" s="358"/>
      <c r="B53" s="283" t="s">
        <v>32</v>
      </c>
      <c r="C53" s="283" t="s">
        <v>31</v>
      </c>
      <c r="D53" s="359"/>
      <c r="E53" s="360"/>
      <c r="F53" s="360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7"/>
      <c r="B64" s="348"/>
      <c r="C64" s="348"/>
      <c r="D64" s="348"/>
      <c r="E64" s="348"/>
      <c r="F64" s="348"/>
      <c r="G64" s="348"/>
    </row>
    <row r="65" spans="1:7" ht="43.5" customHeight="1" x14ac:dyDescent="0.4">
      <c r="A65" s="427" t="s">
        <v>350</v>
      </c>
      <c r="B65" s="427"/>
      <c r="C65" s="427"/>
      <c r="D65" s="427"/>
      <c r="E65" s="427"/>
      <c r="F65" s="42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6"/>
      <c r="B83" s="356"/>
      <c r="C83" s="356"/>
      <c r="D83" s="356"/>
      <c r="E83" s="356"/>
      <c r="F83" s="356"/>
      <c r="G83" s="356"/>
    </row>
    <row r="84" spans="1:7" ht="45" customHeight="1" x14ac:dyDescent="0.45">
      <c r="A84" s="428" t="s">
        <v>351</v>
      </c>
      <c r="B84" s="428"/>
      <c r="C84" s="428"/>
      <c r="D84" s="428"/>
      <c r="E84" s="428"/>
      <c r="F84" s="42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2"/>
      <c r="B103" s="350"/>
      <c r="C103" s="350"/>
      <c r="D103" s="350"/>
      <c r="E103" s="350"/>
      <c r="F103" s="357"/>
      <c r="G103" s="83"/>
    </row>
    <row r="104" spans="1:7" ht="46.5" customHeight="1" x14ac:dyDescent="0.4">
      <c r="A104" s="427" t="s">
        <v>352</v>
      </c>
      <c r="B104" s="427"/>
      <c r="C104" s="427"/>
      <c r="D104" s="427"/>
      <c r="E104" s="427"/>
      <c r="F104" s="42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2"/>
      <c r="B111" s="350"/>
      <c r="C111" s="350"/>
      <c r="D111" s="350"/>
      <c r="E111" s="350"/>
      <c r="F111" s="357"/>
      <c r="G111" s="83"/>
    </row>
    <row r="112" spans="1:7" ht="39.75" customHeight="1" x14ac:dyDescent="0.4">
      <c r="A112" s="427" t="s">
        <v>390</v>
      </c>
      <c r="B112" s="427"/>
      <c r="C112" s="427"/>
      <c r="D112" s="427"/>
      <c r="E112" s="427"/>
      <c r="F112" s="42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0"/>
      <c r="B120" s="350"/>
      <c r="C120" s="350"/>
      <c r="D120" s="350"/>
      <c r="E120" s="350"/>
      <c r="F120" s="350"/>
      <c r="G120" s="83"/>
    </row>
    <row r="121" spans="1:7" ht="22.5" x14ac:dyDescent="0.4">
      <c r="A121" s="427" t="s">
        <v>310</v>
      </c>
      <c r="B121" s="427"/>
      <c r="C121" s="427"/>
      <c r="D121" s="427"/>
      <c r="E121" s="427"/>
      <c r="F121" s="42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1"/>
      <c r="B132" s="351"/>
      <c r="C132" s="351"/>
      <c r="D132" s="351"/>
      <c r="E132" s="351"/>
      <c r="F132" s="351"/>
      <c r="G132" s="83"/>
    </row>
    <row r="133" spans="1:16384" ht="22.5" customHeight="1" x14ac:dyDescent="0.4">
      <c r="A133" s="429" t="s">
        <v>424</v>
      </c>
      <c r="B133" s="429"/>
      <c r="C133" s="429"/>
      <c r="D133" s="429"/>
      <c r="E133" s="429"/>
      <c r="F133" s="429"/>
      <c r="G133" s="83"/>
    </row>
    <row r="134" spans="1:16384" ht="22.5" customHeight="1" x14ac:dyDescent="0.4">
      <c r="A134" s="430"/>
      <c r="B134" s="430"/>
      <c r="C134" s="430"/>
      <c r="D134" s="430"/>
      <c r="E134" s="430"/>
      <c r="F134" s="430"/>
      <c r="G134" s="83"/>
    </row>
    <row r="135" spans="1:16384" s="216" customFormat="1" ht="22.5" customHeight="1" x14ac:dyDescent="0.25">
      <c r="A135" s="358" t="s">
        <v>28</v>
      </c>
      <c r="B135" s="359" t="s">
        <v>29</v>
      </c>
      <c r="C135" s="359"/>
      <c r="D135" s="359" t="s">
        <v>42</v>
      </c>
      <c r="E135" s="360" t="s">
        <v>266</v>
      </c>
      <c r="F135" s="360" t="s">
        <v>301</v>
      </c>
    </row>
    <row r="136" spans="1:16384" s="216" customFormat="1" ht="22.5" customHeight="1" x14ac:dyDescent="0.25">
      <c r="A136" s="358"/>
      <c r="B136" s="283" t="s">
        <v>32</v>
      </c>
      <c r="C136" s="283" t="s">
        <v>31</v>
      </c>
      <c r="D136" s="359"/>
      <c r="E136" s="360"/>
      <c r="F136" s="360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1" t="s">
        <v>461</v>
      </c>
      <c r="B139" s="431"/>
      <c r="C139" s="431"/>
      <c r="D139" s="431"/>
      <c r="E139" s="431"/>
      <c r="F139" s="43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9" t="s">
        <v>349</v>
      </c>
      <c r="B147" s="389"/>
      <c r="C147" s="389"/>
      <c r="D147" s="389"/>
      <c r="E147" s="389"/>
      <c r="F147" s="389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2"/>
      <c r="B165" s="350"/>
      <c r="C165" s="350"/>
      <c r="D165" s="350"/>
      <c r="E165" s="350"/>
      <c r="F165" s="350"/>
      <c r="G165" s="83"/>
    </row>
    <row r="166" spans="1:7" ht="32.25" customHeight="1" x14ac:dyDescent="0.4">
      <c r="A166" s="431" t="s">
        <v>462</v>
      </c>
      <c r="B166" s="431"/>
      <c r="C166" s="431"/>
      <c r="D166" s="431"/>
      <c r="E166" s="431"/>
      <c r="F166" s="43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3"/>
      <c r="B176" s="354"/>
      <c r="C176" s="354"/>
      <c r="D176" s="354"/>
      <c r="E176" s="354"/>
      <c r="F176" s="354"/>
      <c r="G176" s="83"/>
    </row>
    <row r="177" spans="1:7" ht="32.25" customHeight="1" x14ac:dyDescent="0.4">
      <c r="A177" s="431" t="s">
        <v>310</v>
      </c>
      <c r="B177" s="431"/>
      <c r="C177" s="431"/>
      <c r="D177" s="431"/>
      <c r="E177" s="431"/>
      <c r="F177" s="43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90"/>
      <c r="C186" s="391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5"/>
      <c r="B188" s="355"/>
      <c r="C188" s="355"/>
      <c r="D188" s="355"/>
      <c r="E188" s="355"/>
      <c r="F188" s="355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8" t="s">
        <v>28</v>
      </c>
      <c r="B191" s="359" t="s">
        <v>29</v>
      </c>
      <c r="C191" s="359"/>
      <c r="D191" s="359" t="s">
        <v>42</v>
      </c>
      <c r="E191" s="360" t="s">
        <v>266</v>
      </c>
      <c r="F191" s="360" t="s">
        <v>301</v>
      </c>
      <c r="G191" s="83"/>
    </row>
    <row r="192" spans="1:7" ht="21" x14ac:dyDescent="0.4">
      <c r="A192" s="358"/>
      <c r="B192" s="283" t="s">
        <v>32</v>
      </c>
      <c r="C192" s="283" t="s">
        <v>31</v>
      </c>
      <c r="D192" s="359"/>
      <c r="E192" s="360"/>
      <c r="F192" s="360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6" t="s">
        <v>34</v>
      </c>
      <c r="B203" s="387"/>
      <c r="C203" s="388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9"/>
      <c r="B205" s="349"/>
      <c r="C205" s="349"/>
      <c r="D205" s="349"/>
      <c r="E205" s="349"/>
      <c r="F205" s="349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6" t="s">
        <v>34</v>
      </c>
      <c r="B227" s="387"/>
      <c r="C227" s="388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9"/>
      <c r="B229" s="349"/>
      <c r="C229" s="349"/>
      <c r="D229" s="349"/>
      <c r="E229" s="349"/>
      <c r="F229" s="349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3" t="s">
        <v>310</v>
      </c>
      <c r="B236" s="424"/>
      <c r="C236" s="424"/>
      <c r="D236" s="42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86" t="s">
        <v>34</v>
      </c>
      <c r="B245" s="387"/>
      <c r="C245" s="388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9"/>
      <c r="B250" s="349"/>
      <c r="C250" s="349"/>
      <c r="D250" s="349"/>
      <c r="E250" s="349"/>
      <c r="F250" s="349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8" t="s">
        <v>28</v>
      </c>
      <c r="B253" s="359" t="s">
        <v>29</v>
      </c>
      <c r="C253" s="359"/>
      <c r="D253" s="359" t="s">
        <v>42</v>
      </c>
      <c r="E253" s="360" t="s">
        <v>266</v>
      </c>
      <c r="F253" s="360" t="s">
        <v>301</v>
      </c>
      <c r="G253" s="83"/>
    </row>
    <row r="254" spans="1:7" ht="21" x14ac:dyDescent="0.4">
      <c r="A254" s="358"/>
      <c r="B254" s="283" t="s">
        <v>32</v>
      </c>
      <c r="C254" s="283" t="s">
        <v>31</v>
      </c>
      <c r="D254" s="359"/>
      <c r="E254" s="360"/>
      <c r="F254" s="360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6" t="s">
        <v>34</v>
      </c>
      <c r="B265" s="387"/>
      <c r="C265" s="388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9"/>
      <c r="B290" s="379"/>
      <c r="C290" s="379"/>
      <c r="D290" s="379"/>
      <c r="E290" s="379"/>
      <c r="F290" s="379"/>
      <c r="G290" s="83"/>
    </row>
    <row r="291" spans="1:7" ht="31.5" customHeight="1" x14ac:dyDescent="0.4">
      <c r="A291" s="426" t="s">
        <v>310</v>
      </c>
      <c r="B291" s="426"/>
      <c r="C291" s="426"/>
      <c r="D291" s="426"/>
      <c r="E291" s="426"/>
      <c r="F291" s="42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8" t="s">
        <v>28</v>
      </c>
      <c r="B308" s="359" t="s">
        <v>29</v>
      </c>
      <c r="C308" s="359"/>
      <c r="D308" s="359" t="s">
        <v>42</v>
      </c>
      <c r="E308" s="360" t="s">
        <v>266</v>
      </c>
      <c r="F308" s="360" t="s">
        <v>301</v>
      </c>
      <c r="G308" s="83"/>
    </row>
    <row r="309" spans="1:7" ht="21" x14ac:dyDescent="0.4">
      <c r="A309" s="358"/>
      <c r="B309" s="283" t="s">
        <v>32</v>
      </c>
      <c r="C309" s="283" t="s">
        <v>31</v>
      </c>
      <c r="D309" s="359"/>
      <c r="E309" s="360"/>
      <c r="F309" s="360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1"/>
      <c r="B357" s="371"/>
      <c r="C357" s="371"/>
      <c r="D357" s="371"/>
      <c r="E357" s="371"/>
      <c r="F357" s="371"/>
      <c r="G357" s="371"/>
    </row>
    <row r="358" spans="1:7" ht="32.25" customHeight="1" x14ac:dyDescent="0.4">
      <c r="A358" s="435" t="s">
        <v>310</v>
      </c>
      <c r="B358" s="435"/>
      <c r="C358" s="435"/>
      <c r="D358" s="435"/>
      <c r="E358" s="435"/>
      <c r="F358" s="435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8" t="s">
        <v>28</v>
      </c>
      <c r="B375" s="359" t="s">
        <v>29</v>
      </c>
      <c r="C375" s="359"/>
      <c r="D375" s="359" t="s">
        <v>42</v>
      </c>
      <c r="E375" s="360" t="s">
        <v>266</v>
      </c>
      <c r="F375" s="360" t="s">
        <v>301</v>
      </c>
      <c r="G375" s="83"/>
    </row>
    <row r="376" spans="1:7" ht="21" x14ac:dyDescent="0.4">
      <c r="A376" s="358"/>
      <c r="B376" s="283" t="s">
        <v>32</v>
      </c>
      <c r="C376" s="283" t="s">
        <v>31</v>
      </c>
      <c r="D376" s="359"/>
      <c r="E376" s="360"/>
      <c r="F376" s="360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4"/>
      <c r="B415" s="356"/>
      <c r="C415" s="356"/>
      <c r="D415" s="356"/>
      <c r="E415" s="356"/>
      <c r="F415" s="356"/>
      <c r="G415" s="356"/>
    </row>
    <row r="416" spans="1:7" ht="24.75" x14ac:dyDescent="0.4">
      <c r="A416" s="434" t="s">
        <v>319</v>
      </c>
      <c r="B416" s="434"/>
      <c r="C416" s="434"/>
      <c r="D416" s="434"/>
      <c r="E416" s="434"/>
      <c r="F416" s="43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8" t="s">
        <v>28</v>
      </c>
      <c r="B433" s="359" t="s">
        <v>29</v>
      </c>
      <c r="C433" s="359"/>
      <c r="D433" s="359" t="s">
        <v>42</v>
      </c>
      <c r="E433" s="360" t="s">
        <v>266</v>
      </c>
      <c r="F433" s="360" t="s">
        <v>301</v>
      </c>
      <c r="G433" s="83"/>
    </row>
    <row r="434" spans="1:7" ht="21" x14ac:dyDescent="0.4">
      <c r="A434" s="358"/>
      <c r="B434" s="283" t="s">
        <v>32</v>
      </c>
      <c r="C434" s="283" t="s">
        <v>31</v>
      </c>
      <c r="D434" s="359"/>
      <c r="E434" s="360"/>
      <c r="F434" s="360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4" t="s">
        <v>310</v>
      </c>
      <c r="B464" s="434"/>
      <c r="C464" s="434"/>
      <c r="D464" s="434"/>
      <c r="E464" s="434"/>
      <c r="F464" s="434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8" t="s">
        <v>425</v>
      </c>
      <c r="B478" s="438"/>
      <c r="C478" s="438"/>
      <c r="D478" s="438"/>
      <c r="E478" s="438"/>
      <c r="F478" s="438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7" t="s">
        <v>28</v>
      </c>
      <c r="B480" s="408" t="s">
        <v>29</v>
      </c>
      <c r="C480" s="408"/>
      <c r="D480" s="408" t="s">
        <v>42</v>
      </c>
      <c r="E480" s="400" t="s">
        <v>266</v>
      </c>
      <c r="F480" s="400" t="s">
        <v>301</v>
      </c>
      <c r="G480" s="83"/>
    </row>
    <row r="481" spans="1:7" ht="21" x14ac:dyDescent="0.4">
      <c r="A481" s="407"/>
      <c r="B481" s="291" t="s">
        <v>32</v>
      </c>
      <c r="C481" s="291" t="s">
        <v>31</v>
      </c>
      <c r="D481" s="408"/>
      <c r="E481" s="400"/>
      <c r="F481" s="400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5" t="s">
        <v>52</v>
      </c>
      <c r="B483" s="415"/>
      <c r="C483" s="415"/>
      <c r="D483" s="415"/>
      <c r="E483" s="415"/>
      <c r="F483" s="41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8" t="s">
        <v>463</v>
      </c>
      <c r="B491" s="399"/>
      <c r="C491" s="399"/>
      <c r="D491" s="399"/>
      <c r="E491" s="399"/>
      <c r="F491" s="39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9" t="s">
        <v>23</v>
      </c>
      <c r="B505" s="410"/>
      <c r="C505" s="410"/>
      <c r="D505" s="410"/>
      <c r="E505" s="410"/>
      <c r="F505" s="411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1"/>
      <c r="B517" s="381"/>
      <c r="C517" s="381"/>
      <c r="D517" s="381"/>
      <c r="E517" s="381"/>
      <c r="F517" s="381"/>
      <c r="G517" s="381"/>
    </row>
    <row r="518" spans="1:7" ht="26.25" customHeight="1" x14ac:dyDescent="0.5">
      <c r="A518" s="244" t="s">
        <v>310</v>
      </c>
      <c r="B518" s="406"/>
      <c r="C518" s="406"/>
      <c r="D518" s="406"/>
      <c r="E518" s="406"/>
      <c r="F518" s="406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9" t="s">
        <v>97</v>
      </c>
      <c r="B530" s="439"/>
      <c r="C530" s="439"/>
      <c r="D530" s="439"/>
      <c r="E530" s="439"/>
      <c r="F530" s="439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2" t="s">
        <v>28</v>
      </c>
      <c r="B532" s="385" t="s">
        <v>29</v>
      </c>
      <c r="C532" s="414"/>
      <c r="D532" s="359" t="s">
        <v>42</v>
      </c>
      <c r="E532" s="360" t="s">
        <v>266</v>
      </c>
      <c r="F532" s="360" t="s">
        <v>301</v>
      </c>
      <c r="G532" s="83"/>
    </row>
    <row r="533" spans="1:7" ht="21" x14ac:dyDescent="0.4">
      <c r="A533" s="413"/>
      <c r="B533" s="292" t="s">
        <v>32</v>
      </c>
      <c r="C533" s="293" t="s">
        <v>31</v>
      </c>
      <c r="D533" s="359"/>
      <c r="E533" s="360"/>
      <c r="F533" s="360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6"/>
      <c r="D535" s="436"/>
      <c r="E535" s="436"/>
      <c r="F535" s="43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6" t="s">
        <v>34</v>
      </c>
      <c r="B542" s="387"/>
      <c r="C542" s="388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6" t="s">
        <v>33</v>
      </c>
      <c r="B543" s="387"/>
      <c r="C543" s="388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9"/>
      <c r="B544" s="349"/>
      <c r="C544" s="349"/>
      <c r="D544" s="349"/>
      <c r="E544" s="349"/>
      <c r="F544" s="349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5"/>
      <c r="B556" s="371"/>
      <c r="C556" s="371"/>
      <c r="D556" s="371"/>
      <c r="E556" s="371"/>
      <c r="F556" s="371"/>
      <c r="G556" s="371"/>
    </row>
    <row r="557" spans="1:7" ht="35.25" customHeight="1" x14ac:dyDescent="0.4">
      <c r="A557" s="246" t="s">
        <v>310</v>
      </c>
      <c r="B557" s="222"/>
      <c r="C557" s="369"/>
      <c r="D557" s="369"/>
      <c r="E557" s="369"/>
      <c r="F557" s="37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4" t="s">
        <v>34</v>
      </c>
      <c r="B566" s="364"/>
      <c r="C566" s="365"/>
      <c r="D566" s="296">
        <f>SUM(B558:C565,B546:C555)</f>
        <v>0</v>
      </c>
      <c r="E566" s="79"/>
      <c r="F566" s="83"/>
      <c r="G566" s="83"/>
    </row>
    <row r="567" spans="1:7" ht="21" x14ac:dyDescent="0.4">
      <c r="A567" s="364" t="s">
        <v>33</v>
      </c>
      <c r="B567" s="364"/>
      <c r="C567" s="364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9"/>
      <c r="B572" s="349"/>
      <c r="C572" s="349"/>
      <c r="D572" s="349"/>
      <c r="E572" s="349"/>
      <c r="F572" s="349"/>
      <c r="G572" s="83"/>
    </row>
    <row r="573" spans="1:7" ht="22.5" x14ac:dyDescent="0.45">
      <c r="A573" s="372" t="s">
        <v>19</v>
      </c>
      <c r="B573" s="372"/>
      <c r="C573" s="372"/>
      <c r="D573" s="372"/>
      <c r="E573" s="372"/>
      <c r="F573" s="372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7" t="s">
        <v>28</v>
      </c>
      <c r="B575" s="408" t="s">
        <v>29</v>
      </c>
      <c r="C575" s="408"/>
      <c r="D575" s="408" t="s">
        <v>42</v>
      </c>
      <c r="E575" s="400" t="s">
        <v>266</v>
      </c>
      <c r="F575" s="400" t="s">
        <v>301</v>
      </c>
      <c r="G575" s="83"/>
    </row>
    <row r="576" spans="1:7" ht="21" x14ac:dyDescent="0.4">
      <c r="A576" s="407"/>
      <c r="B576" s="291" t="s">
        <v>32</v>
      </c>
      <c r="C576" s="291" t="s">
        <v>31</v>
      </c>
      <c r="D576" s="408"/>
      <c r="E576" s="400"/>
      <c r="F576" s="400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2" t="s">
        <v>10</v>
      </c>
      <c r="B578" s="393"/>
      <c r="C578" s="393"/>
      <c r="D578" s="393"/>
      <c r="E578" s="393"/>
      <c r="F578" s="394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4" t="s">
        <v>34</v>
      </c>
      <c r="B588" s="364"/>
      <c r="C588" s="365"/>
      <c r="D588" s="296">
        <f>SUM(B579:C587)</f>
        <v>0</v>
      </c>
      <c r="E588" s="79"/>
      <c r="F588" s="83"/>
      <c r="G588" s="83"/>
    </row>
    <row r="589" spans="1:7" ht="21" x14ac:dyDescent="0.4">
      <c r="A589" s="364" t="s">
        <v>33</v>
      </c>
      <c r="B589" s="364"/>
      <c r="C589" s="364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5" t="s">
        <v>23</v>
      </c>
      <c r="B591" s="396"/>
      <c r="C591" s="396"/>
      <c r="D591" s="396"/>
      <c r="E591" s="396"/>
      <c r="F591" s="397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2" t="s">
        <v>383</v>
      </c>
      <c r="B598" s="433"/>
      <c r="C598" s="433"/>
      <c r="D598" s="433"/>
      <c r="E598" s="433"/>
      <c r="F598" s="433"/>
      <c r="G598" s="433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64" t="s">
        <v>34</v>
      </c>
      <c r="B606" s="364"/>
      <c r="C606" s="365"/>
      <c r="D606" s="296">
        <f>SUM(B592:C605)</f>
        <v>0</v>
      </c>
      <c r="E606" s="79"/>
      <c r="F606" s="83"/>
      <c r="G606" s="83"/>
    </row>
    <row r="607" spans="1:7" ht="21" x14ac:dyDescent="0.4">
      <c r="A607" s="364" t="s">
        <v>33</v>
      </c>
      <c r="B607" s="364"/>
      <c r="C607" s="364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6" t="s">
        <v>170</v>
      </c>
      <c r="B610" s="367"/>
      <c r="C610" s="368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2" t="s">
        <v>8</v>
      </c>
      <c r="B612" s="372"/>
      <c r="C612" s="372"/>
      <c r="D612" s="372"/>
      <c r="E612" s="372"/>
      <c r="F612" s="372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8" t="s">
        <v>28</v>
      </c>
      <c r="B614" s="359" t="s">
        <v>29</v>
      </c>
      <c r="C614" s="359"/>
      <c r="D614" s="359" t="s">
        <v>42</v>
      </c>
      <c r="E614" s="360" t="s">
        <v>266</v>
      </c>
      <c r="F614" s="360" t="s">
        <v>301</v>
      </c>
      <c r="G614" s="83"/>
    </row>
    <row r="615" spans="1:7" ht="18.75" customHeight="1" x14ac:dyDescent="0.4">
      <c r="A615" s="358"/>
      <c r="B615" s="283" t="s">
        <v>32</v>
      </c>
      <c r="C615" s="283" t="s">
        <v>31</v>
      </c>
      <c r="D615" s="359"/>
      <c r="E615" s="360"/>
      <c r="F615" s="360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2"/>
      <c r="D617" s="382"/>
      <c r="E617" s="382"/>
      <c r="F617" s="383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4" t="s">
        <v>34</v>
      </c>
      <c r="B627" s="364"/>
      <c r="C627" s="364"/>
      <c r="D627" s="296">
        <f>SUM(B618:C626)</f>
        <v>0</v>
      </c>
      <c r="E627" s="378"/>
      <c r="F627" s="379"/>
      <c r="G627" s="83"/>
    </row>
    <row r="628" spans="1:7" ht="21" x14ac:dyDescent="0.4">
      <c r="A628" s="364" t="s">
        <v>33</v>
      </c>
      <c r="B628" s="364"/>
      <c r="C628" s="364"/>
      <c r="D628" s="295" t="e">
        <f>D627/(COUNT(B618:C626)*2)</f>
        <v>#DIV/0!</v>
      </c>
      <c r="E628" s="380"/>
      <c r="F628" s="381"/>
      <c r="G628" s="83"/>
    </row>
    <row r="629" spans="1:7" ht="21" x14ac:dyDescent="0.4">
      <c r="A629" s="104"/>
      <c r="B629" s="83"/>
      <c r="C629" s="377"/>
      <c r="D629" s="377"/>
      <c r="E629" s="377"/>
      <c r="F629" s="37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6" t="s">
        <v>34</v>
      </c>
      <c r="B639" s="387"/>
      <c r="C639" s="388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2"/>
      <c r="D642" s="382"/>
      <c r="E642" s="382"/>
      <c r="F642" s="383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6" t="s">
        <v>34</v>
      </c>
      <c r="B650" s="387"/>
      <c r="C650" s="388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4"/>
      <c r="B652" s="374"/>
      <c r="C652" s="374"/>
      <c r="D652" s="374"/>
      <c r="E652" s="374"/>
      <c r="F652" s="374"/>
      <c r="G652" s="374"/>
    </row>
    <row r="653" spans="1:16382" ht="24.75" x14ac:dyDescent="0.4">
      <c r="A653" s="241" t="s">
        <v>26</v>
      </c>
      <c r="B653" s="382"/>
      <c r="C653" s="382"/>
      <c r="D653" s="382"/>
      <c r="E653" s="382"/>
      <c r="F653" s="383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2" t="s">
        <v>355</v>
      </c>
      <c r="B676" s="372"/>
      <c r="C676" s="372"/>
      <c r="D676" s="372"/>
      <c r="E676" s="372"/>
      <c r="F676" s="372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8" t="s">
        <v>28</v>
      </c>
      <c r="B678" s="359" t="s">
        <v>29</v>
      </c>
      <c r="C678" s="359"/>
      <c r="D678" s="359" t="s">
        <v>42</v>
      </c>
      <c r="E678" s="360" t="s">
        <v>266</v>
      </c>
      <c r="F678" s="360" t="s">
        <v>301</v>
      </c>
      <c r="G678" s="83"/>
    </row>
    <row r="679" spans="1:7" ht="21" x14ac:dyDescent="0.4">
      <c r="A679" s="358"/>
      <c r="B679" s="283" t="s">
        <v>32</v>
      </c>
      <c r="C679" s="283" t="s">
        <v>31</v>
      </c>
      <c r="D679" s="359"/>
      <c r="E679" s="360"/>
      <c r="F679" s="360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3" t="s">
        <v>459</v>
      </c>
      <c r="B704" s="373"/>
      <c r="C704" s="373"/>
      <c r="D704" s="373"/>
      <c r="E704" s="373"/>
      <c r="F704" s="373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4" t="s">
        <v>28</v>
      </c>
      <c r="B706" s="385" t="s">
        <v>29</v>
      </c>
      <c r="C706" s="385"/>
      <c r="D706" s="359" t="s">
        <v>42</v>
      </c>
      <c r="E706" s="360" t="s">
        <v>266</v>
      </c>
      <c r="F706" s="360" t="s">
        <v>301</v>
      </c>
      <c r="G706" s="184"/>
    </row>
    <row r="707" spans="1:7" ht="21" x14ac:dyDescent="0.4">
      <c r="A707" s="358"/>
      <c r="B707" s="283" t="s">
        <v>32</v>
      </c>
      <c r="C707" s="283" t="s">
        <v>31</v>
      </c>
      <c r="D707" s="359"/>
      <c r="E707" s="360"/>
      <c r="F707" s="360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1" t="s">
        <v>305</v>
      </c>
      <c r="B709" s="362"/>
      <c r="C709" s="362"/>
      <c r="D709" s="362"/>
      <c r="E709" s="362"/>
      <c r="F709" s="363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5"/>
      <c r="C715" s="376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5"/>
      <c r="C716" s="376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1" t="s">
        <v>306</v>
      </c>
      <c r="B718" s="362"/>
      <c r="C718" s="362"/>
      <c r="D718" s="362"/>
      <c r="E718" s="362"/>
      <c r="F718" s="363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0"/>
      <c r="E1" s="460"/>
      <c r="F1" s="460"/>
      <c r="G1" s="460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1" t="s">
        <v>46</v>
      </c>
      <c r="B6" s="461"/>
      <c r="C6" s="461"/>
      <c r="D6" s="461"/>
      <c r="E6" s="461"/>
      <c r="F6" s="461"/>
      <c r="G6" s="66"/>
    </row>
    <row r="7" spans="1:7" s="2" customFormat="1" ht="21.75" customHeight="1" x14ac:dyDescent="0.45">
      <c r="A7" s="462" t="str">
        <f>'Page de garde'!D18</f>
        <v>CE MHAMDIA</v>
      </c>
      <c r="B7" s="462"/>
      <c r="C7" s="462"/>
      <c r="D7" s="462"/>
      <c r="E7" s="462"/>
      <c r="F7" s="462"/>
      <c r="G7" s="66"/>
    </row>
    <row r="8" spans="1:7" s="2" customFormat="1" ht="24" x14ac:dyDescent="0.45">
      <c r="A8" s="329" t="s">
        <v>39</v>
      </c>
      <c r="B8" s="463" t="str">
        <f>'A1 Exploitation'!B9:F9</f>
        <v>M Dhia Mechlaoui</v>
      </c>
      <c r="C8" s="463"/>
      <c r="D8" s="463"/>
      <c r="E8" s="463"/>
      <c r="F8" s="463"/>
      <c r="G8" s="66"/>
    </row>
    <row r="9" spans="1:7" s="2" customFormat="1" ht="24" x14ac:dyDescent="0.45">
      <c r="A9" s="330" t="s">
        <v>41</v>
      </c>
      <c r="B9" s="464" t="str">
        <f>'A1 Exploitation'!B10:F10</f>
        <v>M DABBAI Nebil (directeur du magasin)</v>
      </c>
      <c r="C9" s="464"/>
      <c r="D9" s="464"/>
      <c r="E9" s="464"/>
      <c r="F9" s="464"/>
      <c r="G9" s="66"/>
    </row>
    <row r="10" spans="1:7" s="2" customFormat="1" ht="24" x14ac:dyDescent="0.45">
      <c r="A10" s="329" t="s">
        <v>40</v>
      </c>
      <c r="B10" s="459">
        <f>'A1 Exploitation'!B11:F11</f>
        <v>43574</v>
      </c>
      <c r="C10" s="459"/>
      <c r="D10" s="459"/>
      <c r="E10" s="459"/>
      <c r="F10" s="459"/>
      <c r="G10" s="66"/>
    </row>
    <row r="11" spans="1:7" s="2" customFormat="1" ht="24" x14ac:dyDescent="0.45">
      <c r="A11" s="329" t="s">
        <v>250</v>
      </c>
      <c r="B11" s="456" t="e">
        <f>D199</f>
        <v>#DIV/0!</v>
      </c>
      <c r="C11" s="456"/>
      <c r="D11" s="456"/>
      <c r="E11" s="456"/>
      <c r="F11" s="456"/>
      <c r="G11" s="66"/>
    </row>
    <row r="12" spans="1:7" s="2" customFormat="1" ht="22.5" x14ac:dyDescent="0.45">
      <c r="A12" s="1"/>
      <c r="D12" s="417"/>
      <c r="E12" s="417"/>
      <c r="F12" s="417"/>
      <c r="G12" s="417"/>
    </row>
    <row r="13" spans="1:7" s="2" customFormat="1" ht="11.25" customHeight="1" x14ac:dyDescent="0.3">
      <c r="A13" s="457" t="s">
        <v>28</v>
      </c>
      <c r="B13" s="458" t="s">
        <v>29</v>
      </c>
      <c r="C13" s="458"/>
      <c r="D13" s="458" t="s">
        <v>42</v>
      </c>
      <c r="E13" s="458" t="s">
        <v>160</v>
      </c>
      <c r="F13" s="458" t="s">
        <v>161</v>
      </c>
    </row>
    <row r="14" spans="1:7" s="2" customFormat="1" ht="12.75" customHeight="1" x14ac:dyDescent="0.3">
      <c r="A14" s="457"/>
      <c r="B14" s="336" t="s">
        <v>32</v>
      </c>
      <c r="C14" s="336" t="s">
        <v>31</v>
      </c>
      <c r="D14" s="458"/>
      <c r="E14" s="458"/>
      <c r="F14" s="458"/>
      <c r="G14" s="65"/>
    </row>
    <row r="15" spans="1:7" x14ac:dyDescent="0.3">
      <c r="A15" s="447"/>
      <c r="B15" s="448"/>
      <c r="C15" s="448"/>
      <c r="D15" s="448"/>
      <c r="E15" s="448"/>
      <c r="F15" s="448"/>
    </row>
    <row r="16" spans="1:7" ht="19.5" x14ac:dyDescent="0.4">
      <c r="A16" s="451" t="s">
        <v>0</v>
      </c>
      <c r="B16" s="452"/>
      <c r="C16" s="452"/>
      <c r="D16" s="452"/>
      <c r="E16" s="452"/>
      <c r="F16" s="452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3" t="s">
        <v>34</v>
      </c>
      <c r="B22" s="449"/>
      <c r="C22" s="450"/>
      <c r="D22" s="334">
        <f>SUM(B17:C21)</f>
        <v>0</v>
      </c>
    </row>
    <row r="23" spans="1:7" x14ac:dyDescent="0.3">
      <c r="A23" s="440" t="s">
        <v>251</v>
      </c>
      <c r="B23" s="441"/>
      <c r="C23" s="442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5" t="s">
        <v>4</v>
      </c>
      <c r="B25" s="446"/>
      <c r="C25" s="446"/>
      <c r="D25" s="446"/>
      <c r="E25" s="446"/>
      <c r="F25" s="446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0" t="s">
        <v>34</v>
      </c>
      <c r="B33" s="441"/>
      <c r="C33" s="442"/>
      <c r="D33" s="331">
        <f>SUM(B26:C32)</f>
        <v>0</v>
      </c>
    </row>
    <row r="34" spans="1:6" x14ac:dyDescent="0.3">
      <c r="A34" s="440" t="s">
        <v>251</v>
      </c>
      <c r="B34" s="441"/>
      <c r="C34" s="442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5" t="s">
        <v>180</v>
      </c>
      <c r="B36" s="446"/>
      <c r="C36" s="446"/>
      <c r="D36" s="446"/>
      <c r="E36" s="446"/>
      <c r="F36" s="44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0" t="s">
        <v>34</v>
      </c>
      <c r="B42" s="441"/>
      <c r="C42" s="442"/>
      <c r="D42" s="331">
        <f>SUM(B37:C41)</f>
        <v>0</v>
      </c>
    </row>
    <row r="43" spans="1:6" x14ac:dyDescent="0.3">
      <c r="A43" s="440" t="s">
        <v>251</v>
      </c>
      <c r="B43" s="441"/>
      <c r="C43" s="442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4" t="s">
        <v>19</v>
      </c>
      <c r="B45" s="455"/>
      <c r="C45" s="455"/>
      <c r="D45" s="455"/>
      <c r="E45" s="455"/>
      <c r="F45" s="455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0" t="s">
        <v>34</v>
      </c>
      <c r="B52" s="441"/>
      <c r="C52" s="442"/>
      <c r="D52" s="331">
        <f>SUM(B46:C51)</f>
        <v>0</v>
      </c>
    </row>
    <row r="53" spans="1:6" x14ac:dyDescent="0.3">
      <c r="A53" s="440" t="s">
        <v>251</v>
      </c>
      <c r="B53" s="441"/>
      <c r="C53" s="442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5" t="s">
        <v>8</v>
      </c>
      <c r="B55" s="446"/>
      <c r="C55" s="446"/>
      <c r="D55" s="446"/>
      <c r="E55" s="446"/>
      <c r="F55" s="446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0" t="s">
        <v>34</v>
      </c>
      <c r="B63" s="441"/>
      <c r="C63" s="442"/>
      <c r="D63" s="331">
        <f>SUM(B56:C62)</f>
        <v>0</v>
      </c>
    </row>
    <row r="64" spans="1:6" x14ac:dyDescent="0.3">
      <c r="A64" s="440" t="s">
        <v>251</v>
      </c>
      <c r="B64" s="441"/>
      <c r="C64" s="442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5" t="s">
        <v>111</v>
      </c>
      <c r="B66" s="446"/>
      <c r="C66" s="446"/>
      <c r="D66" s="446"/>
      <c r="E66" s="446"/>
      <c r="F66" s="44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0" t="s">
        <v>34</v>
      </c>
      <c r="B84" s="441"/>
      <c r="C84" s="442"/>
      <c r="D84" s="331">
        <f>SUM(B67:C83)</f>
        <v>0</v>
      </c>
    </row>
    <row r="85" spans="1:6" x14ac:dyDescent="0.3">
      <c r="A85" s="440" t="s">
        <v>251</v>
      </c>
      <c r="B85" s="441"/>
      <c r="C85" s="442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5" t="s">
        <v>172</v>
      </c>
      <c r="B87" s="446"/>
      <c r="C87" s="446"/>
      <c r="D87" s="446"/>
      <c r="E87" s="446"/>
      <c r="F87" s="44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0" t="s">
        <v>34</v>
      </c>
      <c r="B102" s="441"/>
      <c r="C102" s="442"/>
      <c r="D102" s="331">
        <f>SUM(B88:C101)</f>
        <v>0</v>
      </c>
    </row>
    <row r="103" spans="1:6" x14ac:dyDescent="0.3">
      <c r="A103" s="440" t="s">
        <v>251</v>
      </c>
      <c r="B103" s="441"/>
      <c r="C103" s="442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5" t="s">
        <v>173</v>
      </c>
      <c r="B106" s="446"/>
      <c r="C106" s="446"/>
      <c r="D106" s="446"/>
      <c r="E106" s="446"/>
      <c r="F106" s="44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0" t="s">
        <v>34</v>
      </c>
      <c r="B118" s="441"/>
      <c r="C118" s="442"/>
      <c r="D118" s="331">
        <f>SUM(B107:C117)</f>
        <v>0</v>
      </c>
    </row>
    <row r="119" spans="1:6" x14ac:dyDescent="0.3">
      <c r="A119" s="440" t="s">
        <v>251</v>
      </c>
      <c r="B119" s="441"/>
      <c r="C119" s="442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5" t="s">
        <v>156</v>
      </c>
      <c r="B121" s="446"/>
      <c r="C121" s="446"/>
      <c r="D121" s="446"/>
      <c r="E121" s="446"/>
      <c r="F121" s="44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0" t="s">
        <v>34</v>
      </c>
      <c r="B133" s="441"/>
      <c r="C133" s="442"/>
      <c r="D133" s="331">
        <f>SUM(B122:C132)</f>
        <v>0</v>
      </c>
    </row>
    <row r="134" spans="1:6" x14ac:dyDescent="0.3">
      <c r="A134" s="440" t="s">
        <v>251</v>
      </c>
      <c r="B134" s="441"/>
      <c r="C134" s="442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5" t="s">
        <v>61</v>
      </c>
      <c r="B136" s="446"/>
      <c r="C136" s="446"/>
      <c r="D136" s="446"/>
      <c r="E136" s="446"/>
      <c r="F136" s="44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0" t="s">
        <v>34</v>
      </c>
      <c r="B149" s="441"/>
      <c r="C149" s="442"/>
      <c r="D149" s="331">
        <f>SUM(B137:C148)</f>
        <v>0</v>
      </c>
    </row>
    <row r="150" spans="1:6" x14ac:dyDescent="0.3">
      <c r="A150" s="440" t="s">
        <v>251</v>
      </c>
      <c r="B150" s="441"/>
      <c r="C150" s="442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5" t="s">
        <v>178</v>
      </c>
      <c r="B152" s="446"/>
      <c r="C152" s="446"/>
      <c r="D152" s="446"/>
      <c r="E152" s="446"/>
      <c r="F152" s="446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0" t="s">
        <v>34</v>
      </c>
      <c r="B161" s="449"/>
      <c r="C161" s="450"/>
      <c r="D161" s="334">
        <f>SUM(B153:C160)</f>
        <v>0</v>
      </c>
    </row>
    <row r="162" spans="1:6" x14ac:dyDescent="0.3">
      <c r="A162" s="440" t="s">
        <v>251</v>
      </c>
      <c r="B162" s="441"/>
      <c r="C162" s="442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5" t="s">
        <v>64</v>
      </c>
      <c r="B164" s="446"/>
      <c r="C164" s="446"/>
      <c r="D164" s="446"/>
      <c r="E164" s="446"/>
      <c r="F164" s="44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0" t="s">
        <v>34</v>
      </c>
      <c r="B169" s="441"/>
      <c r="C169" s="442"/>
      <c r="D169" s="331">
        <f>SUM(B165:C168)</f>
        <v>0</v>
      </c>
    </row>
    <row r="170" spans="1:6" x14ac:dyDescent="0.3">
      <c r="A170" s="440" t="s">
        <v>251</v>
      </c>
      <c r="B170" s="441"/>
      <c r="C170" s="442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3" t="s">
        <v>15</v>
      </c>
      <c r="B172" s="444"/>
      <c r="C172" s="444"/>
      <c r="D172" s="444"/>
      <c r="E172" s="444"/>
      <c r="F172" s="444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0" t="s">
        <v>34</v>
      </c>
      <c r="B177" s="441"/>
      <c r="C177" s="442"/>
      <c r="D177" s="331">
        <f>SUM(B173:C176)</f>
        <v>0</v>
      </c>
    </row>
    <row r="178" spans="1:7" x14ac:dyDescent="0.3">
      <c r="A178" s="440" t="s">
        <v>251</v>
      </c>
      <c r="B178" s="441"/>
      <c r="C178" s="442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5" t="s">
        <v>65</v>
      </c>
      <c r="B180" s="446"/>
      <c r="C180" s="446"/>
      <c r="D180" s="446"/>
      <c r="E180" s="446"/>
      <c r="F180" s="446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0" t="s">
        <v>34</v>
      </c>
      <c r="B186" s="441"/>
      <c r="C186" s="442"/>
      <c r="D186" s="331">
        <f>SUM(B181:C185)</f>
        <v>0</v>
      </c>
    </row>
    <row r="187" spans="1:7" x14ac:dyDescent="0.3">
      <c r="A187" s="440" t="s">
        <v>251</v>
      </c>
      <c r="B187" s="441"/>
      <c r="C187" s="442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5" t="s">
        <v>177</v>
      </c>
      <c r="B189" s="446"/>
      <c r="C189" s="446"/>
      <c r="D189" s="446"/>
      <c r="E189" s="446"/>
      <c r="F189" s="446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0" t="s">
        <v>34</v>
      </c>
      <c r="B194" s="441"/>
      <c r="C194" s="442"/>
      <c r="D194" s="335">
        <f>SUM(B190:C193)</f>
        <v>0</v>
      </c>
    </row>
    <row r="195" spans="1:6" x14ac:dyDescent="0.3">
      <c r="A195" s="440" t="s">
        <v>251</v>
      </c>
      <c r="B195" s="441"/>
      <c r="C195" s="442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7"/>
      <c r="E1" s="417"/>
      <c r="F1" s="417"/>
      <c r="G1" s="417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8" t="s">
        <v>151</v>
      </c>
      <c r="B7" s="418"/>
      <c r="C7" s="418"/>
      <c r="D7" s="418"/>
      <c r="E7" s="418"/>
      <c r="F7" s="418"/>
      <c r="G7" s="82"/>
    </row>
    <row r="8" spans="1:7" ht="22.5" x14ac:dyDescent="0.45">
      <c r="A8" s="419" t="str">
        <f>'Page de garde'!D18</f>
        <v>CE MHAMDIA</v>
      </c>
      <c r="B8" s="419"/>
      <c r="C8" s="419"/>
      <c r="D8" s="419"/>
      <c r="E8" s="419"/>
      <c r="F8" s="419"/>
      <c r="G8" s="82"/>
    </row>
    <row r="9" spans="1:7" ht="22.5" x14ac:dyDescent="0.45">
      <c r="A9" s="278" t="s">
        <v>39</v>
      </c>
      <c r="B9" s="420"/>
      <c r="C9" s="420"/>
      <c r="D9" s="420"/>
      <c r="E9" s="420"/>
      <c r="F9" s="420"/>
      <c r="G9" s="82"/>
    </row>
    <row r="10" spans="1:7" ht="22.5" x14ac:dyDescent="0.45">
      <c r="A10" s="279" t="s">
        <v>41</v>
      </c>
      <c r="B10" s="421"/>
      <c r="C10" s="421"/>
      <c r="D10" s="421"/>
      <c r="E10" s="421"/>
      <c r="F10" s="421"/>
      <c r="G10" s="82"/>
    </row>
    <row r="11" spans="1:7" ht="22.5" x14ac:dyDescent="0.45">
      <c r="A11" s="278" t="s">
        <v>40</v>
      </c>
      <c r="B11" s="416"/>
      <c r="C11" s="416"/>
      <c r="D11" s="416"/>
      <c r="E11" s="416"/>
      <c r="F11" s="416"/>
      <c r="G11" s="82"/>
    </row>
    <row r="12" spans="1:7" ht="22.5" x14ac:dyDescent="0.45">
      <c r="A12" s="278" t="s">
        <v>200</v>
      </c>
      <c r="B12" s="422" t="e">
        <f>D730</f>
        <v>#DIV/0!</v>
      </c>
      <c r="C12" s="422"/>
      <c r="D12" s="422"/>
      <c r="E12" s="422"/>
      <c r="F12" s="422"/>
      <c r="G12" s="82"/>
    </row>
    <row r="13" spans="1:7" ht="22.5" x14ac:dyDescent="0.45">
      <c r="A13" s="81"/>
      <c r="B13" s="79"/>
      <c r="C13" s="79"/>
      <c r="D13" s="417"/>
      <c r="E13" s="417"/>
      <c r="F13" s="417"/>
      <c r="G13" s="417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8" t="s">
        <v>28</v>
      </c>
      <c r="B17" s="359" t="s">
        <v>29</v>
      </c>
      <c r="C17" s="359"/>
      <c r="D17" s="359" t="s">
        <v>42</v>
      </c>
      <c r="E17" s="360" t="s">
        <v>266</v>
      </c>
      <c r="F17" s="360" t="s">
        <v>299</v>
      </c>
      <c r="G17" s="83"/>
    </row>
    <row r="18" spans="1:8" ht="16.5" customHeight="1" x14ac:dyDescent="0.4">
      <c r="A18" s="358"/>
      <c r="B18" s="283" t="s">
        <v>32</v>
      </c>
      <c r="C18" s="283" t="s">
        <v>31</v>
      </c>
      <c r="D18" s="359"/>
      <c r="E18" s="360"/>
      <c r="F18" s="360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9"/>
      <c r="B49" s="349"/>
      <c r="C49" s="349"/>
      <c r="D49" s="349"/>
      <c r="E49" s="349"/>
      <c r="F49" s="349"/>
      <c r="G49" s="349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8" t="s">
        <v>28</v>
      </c>
      <c r="B52" s="359" t="s">
        <v>29</v>
      </c>
      <c r="C52" s="359"/>
      <c r="D52" s="359" t="s">
        <v>42</v>
      </c>
      <c r="E52" s="360" t="s">
        <v>266</v>
      </c>
      <c r="F52" s="360" t="s">
        <v>301</v>
      </c>
      <c r="G52" s="83"/>
    </row>
    <row r="53" spans="1:7" ht="21" x14ac:dyDescent="0.4">
      <c r="A53" s="358"/>
      <c r="B53" s="283" t="s">
        <v>32</v>
      </c>
      <c r="C53" s="283" t="s">
        <v>31</v>
      </c>
      <c r="D53" s="359"/>
      <c r="E53" s="360"/>
      <c r="F53" s="360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7"/>
      <c r="B64" s="348"/>
      <c r="C64" s="348"/>
      <c r="D64" s="348"/>
      <c r="E64" s="348"/>
      <c r="F64" s="348"/>
      <c r="G64" s="348"/>
    </row>
    <row r="65" spans="1:7" ht="43.5" customHeight="1" x14ac:dyDescent="0.4">
      <c r="A65" s="427" t="s">
        <v>350</v>
      </c>
      <c r="B65" s="427"/>
      <c r="C65" s="427"/>
      <c r="D65" s="427"/>
      <c r="E65" s="427"/>
      <c r="F65" s="42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6"/>
      <c r="B83" s="356"/>
      <c r="C83" s="356"/>
      <c r="D83" s="356"/>
      <c r="E83" s="356"/>
      <c r="F83" s="356"/>
      <c r="G83" s="356"/>
    </row>
    <row r="84" spans="1:7" ht="45" customHeight="1" x14ac:dyDescent="0.45">
      <c r="A84" s="428" t="s">
        <v>351</v>
      </c>
      <c r="B84" s="428"/>
      <c r="C84" s="428"/>
      <c r="D84" s="428"/>
      <c r="E84" s="428"/>
      <c r="F84" s="42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2"/>
      <c r="B103" s="350"/>
      <c r="C103" s="350"/>
      <c r="D103" s="350"/>
      <c r="E103" s="350"/>
      <c r="F103" s="357"/>
      <c r="G103" s="83"/>
    </row>
    <row r="104" spans="1:7" ht="46.5" customHeight="1" x14ac:dyDescent="0.4">
      <c r="A104" s="427" t="s">
        <v>352</v>
      </c>
      <c r="B104" s="427"/>
      <c r="C104" s="427"/>
      <c r="D104" s="427"/>
      <c r="E104" s="427"/>
      <c r="F104" s="42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2"/>
      <c r="B111" s="350"/>
      <c r="C111" s="350"/>
      <c r="D111" s="350"/>
      <c r="E111" s="350"/>
      <c r="F111" s="357"/>
      <c r="G111" s="83"/>
    </row>
    <row r="112" spans="1:7" ht="39.75" customHeight="1" x14ac:dyDescent="0.4">
      <c r="A112" s="427" t="s">
        <v>390</v>
      </c>
      <c r="B112" s="427"/>
      <c r="C112" s="427"/>
      <c r="D112" s="427"/>
      <c r="E112" s="427"/>
      <c r="F112" s="42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0"/>
      <c r="B120" s="350"/>
      <c r="C120" s="350"/>
      <c r="D120" s="350"/>
      <c r="E120" s="350"/>
      <c r="F120" s="350"/>
      <c r="G120" s="83"/>
    </row>
    <row r="121" spans="1:7" ht="22.5" x14ac:dyDescent="0.4">
      <c r="A121" s="427" t="s">
        <v>310</v>
      </c>
      <c r="B121" s="427"/>
      <c r="C121" s="427"/>
      <c r="D121" s="427"/>
      <c r="E121" s="427"/>
      <c r="F121" s="42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1"/>
      <c r="B132" s="351"/>
      <c r="C132" s="351"/>
      <c r="D132" s="351"/>
      <c r="E132" s="351"/>
      <c r="F132" s="351"/>
      <c r="G132" s="83"/>
    </row>
    <row r="133" spans="1:16384" ht="22.5" customHeight="1" x14ac:dyDescent="0.4">
      <c r="A133" s="429" t="s">
        <v>424</v>
      </c>
      <c r="B133" s="429"/>
      <c r="C133" s="429"/>
      <c r="D133" s="429"/>
      <c r="E133" s="429"/>
      <c r="F133" s="429"/>
      <c r="G133" s="83"/>
    </row>
    <row r="134" spans="1:16384" ht="22.5" customHeight="1" x14ac:dyDescent="0.4">
      <c r="A134" s="430"/>
      <c r="B134" s="430"/>
      <c r="C134" s="430"/>
      <c r="D134" s="430"/>
      <c r="E134" s="430"/>
      <c r="F134" s="430"/>
      <c r="G134" s="83"/>
    </row>
    <row r="135" spans="1:16384" s="216" customFormat="1" ht="22.5" customHeight="1" x14ac:dyDescent="0.25">
      <c r="A135" s="358" t="s">
        <v>28</v>
      </c>
      <c r="B135" s="359" t="s">
        <v>29</v>
      </c>
      <c r="C135" s="359"/>
      <c r="D135" s="359" t="s">
        <v>42</v>
      </c>
      <c r="E135" s="360" t="s">
        <v>266</v>
      </c>
      <c r="F135" s="360" t="s">
        <v>301</v>
      </c>
    </row>
    <row r="136" spans="1:16384" s="216" customFormat="1" ht="22.5" customHeight="1" x14ac:dyDescent="0.25">
      <c r="A136" s="358"/>
      <c r="B136" s="283" t="s">
        <v>32</v>
      </c>
      <c r="C136" s="283" t="s">
        <v>31</v>
      </c>
      <c r="D136" s="359"/>
      <c r="E136" s="360"/>
      <c r="F136" s="360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1" t="s">
        <v>461</v>
      </c>
      <c r="B139" s="431"/>
      <c r="C139" s="431"/>
      <c r="D139" s="431"/>
      <c r="E139" s="431"/>
      <c r="F139" s="43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9" t="s">
        <v>349</v>
      </c>
      <c r="B147" s="389"/>
      <c r="C147" s="389"/>
      <c r="D147" s="389"/>
      <c r="E147" s="389"/>
      <c r="F147" s="389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2"/>
      <c r="B165" s="350"/>
      <c r="C165" s="350"/>
      <c r="D165" s="350"/>
      <c r="E165" s="350"/>
      <c r="F165" s="350"/>
      <c r="G165" s="83"/>
    </row>
    <row r="166" spans="1:7" ht="32.25" customHeight="1" x14ac:dyDescent="0.4">
      <c r="A166" s="431" t="s">
        <v>462</v>
      </c>
      <c r="B166" s="431"/>
      <c r="C166" s="431"/>
      <c r="D166" s="431"/>
      <c r="E166" s="431"/>
      <c r="F166" s="43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3"/>
      <c r="B176" s="354"/>
      <c r="C176" s="354"/>
      <c r="D176" s="354"/>
      <c r="E176" s="354"/>
      <c r="F176" s="354"/>
      <c r="G176" s="83"/>
    </row>
    <row r="177" spans="1:7" ht="32.25" customHeight="1" x14ac:dyDescent="0.4">
      <c r="A177" s="431" t="s">
        <v>310</v>
      </c>
      <c r="B177" s="431"/>
      <c r="C177" s="431"/>
      <c r="D177" s="431"/>
      <c r="E177" s="431"/>
      <c r="F177" s="43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90"/>
      <c r="C186" s="391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5"/>
      <c r="B188" s="355"/>
      <c r="C188" s="355"/>
      <c r="D188" s="355"/>
      <c r="E188" s="355"/>
      <c r="F188" s="355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8" t="s">
        <v>28</v>
      </c>
      <c r="B191" s="359" t="s">
        <v>29</v>
      </c>
      <c r="C191" s="359"/>
      <c r="D191" s="359" t="s">
        <v>42</v>
      </c>
      <c r="E191" s="360" t="s">
        <v>266</v>
      </c>
      <c r="F191" s="360" t="s">
        <v>301</v>
      </c>
      <c r="G191" s="83"/>
    </row>
    <row r="192" spans="1:7" ht="21" x14ac:dyDescent="0.4">
      <c r="A192" s="358"/>
      <c r="B192" s="283" t="s">
        <v>32</v>
      </c>
      <c r="C192" s="283" t="s">
        <v>31</v>
      </c>
      <c r="D192" s="359"/>
      <c r="E192" s="360"/>
      <c r="F192" s="360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6" t="s">
        <v>34</v>
      </c>
      <c r="B203" s="387"/>
      <c r="C203" s="388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9"/>
      <c r="B205" s="349"/>
      <c r="C205" s="349"/>
      <c r="D205" s="349"/>
      <c r="E205" s="349"/>
      <c r="F205" s="349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6" t="s">
        <v>34</v>
      </c>
      <c r="B227" s="387"/>
      <c r="C227" s="388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9"/>
      <c r="B229" s="349"/>
      <c r="C229" s="349"/>
      <c r="D229" s="349"/>
      <c r="E229" s="349"/>
      <c r="F229" s="349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3" t="s">
        <v>310</v>
      </c>
      <c r="B236" s="424"/>
      <c r="C236" s="424"/>
      <c r="D236" s="42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86" t="s">
        <v>34</v>
      </c>
      <c r="B245" s="387"/>
      <c r="C245" s="388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9"/>
      <c r="B250" s="349"/>
      <c r="C250" s="349"/>
      <c r="D250" s="349"/>
      <c r="E250" s="349"/>
      <c r="F250" s="349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8" t="s">
        <v>28</v>
      </c>
      <c r="B253" s="359" t="s">
        <v>29</v>
      </c>
      <c r="C253" s="359"/>
      <c r="D253" s="359" t="s">
        <v>42</v>
      </c>
      <c r="E253" s="360" t="s">
        <v>266</v>
      </c>
      <c r="F253" s="360" t="s">
        <v>301</v>
      </c>
      <c r="G253" s="83"/>
    </row>
    <row r="254" spans="1:7" ht="21" x14ac:dyDescent="0.4">
      <c r="A254" s="358"/>
      <c r="B254" s="283" t="s">
        <v>32</v>
      </c>
      <c r="C254" s="283" t="s">
        <v>31</v>
      </c>
      <c r="D254" s="359"/>
      <c r="E254" s="360"/>
      <c r="F254" s="360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6" t="s">
        <v>34</v>
      </c>
      <c r="B265" s="387"/>
      <c r="C265" s="388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9"/>
      <c r="B290" s="379"/>
      <c r="C290" s="379"/>
      <c r="D290" s="379"/>
      <c r="E290" s="379"/>
      <c r="F290" s="379"/>
      <c r="G290" s="83"/>
    </row>
    <row r="291" spans="1:7" ht="31.5" customHeight="1" x14ac:dyDescent="0.4">
      <c r="A291" s="426" t="s">
        <v>310</v>
      </c>
      <c r="B291" s="426"/>
      <c r="C291" s="426"/>
      <c r="D291" s="426"/>
      <c r="E291" s="426"/>
      <c r="F291" s="42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8" t="s">
        <v>28</v>
      </c>
      <c r="B308" s="359" t="s">
        <v>29</v>
      </c>
      <c r="C308" s="359"/>
      <c r="D308" s="359" t="s">
        <v>42</v>
      </c>
      <c r="E308" s="360" t="s">
        <v>266</v>
      </c>
      <c r="F308" s="360" t="s">
        <v>301</v>
      </c>
      <c r="G308" s="83"/>
    </row>
    <row r="309" spans="1:7" ht="21" x14ac:dyDescent="0.4">
      <c r="A309" s="358"/>
      <c r="B309" s="283" t="s">
        <v>32</v>
      </c>
      <c r="C309" s="283" t="s">
        <v>31</v>
      </c>
      <c r="D309" s="359"/>
      <c r="E309" s="360"/>
      <c r="F309" s="360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1"/>
      <c r="B357" s="371"/>
      <c r="C357" s="371"/>
      <c r="D357" s="371"/>
      <c r="E357" s="371"/>
      <c r="F357" s="371"/>
      <c r="G357" s="371"/>
    </row>
    <row r="358" spans="1:7" ht="32.25" customHeight="1" x14ac:dyDescent="0.4">
      <c r="A358" s="435" t="s">
        <v>310</v>
      </c>
      <c r="B358" s="435"/>
      <c r="C358" s="435"/>
      <c r="D358" s="435"/>
      <c r="E358" s="435"/>
      <c r="F358" s="435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8" t="s">
        <v>28</v>
      </c>
      <c r="B375" s="359" t="s">
        <v>29</v>
      </c>
      <c r="C375" s="359"/>
      <c r="D375" s="359" t="s">
        <v>42</v>
      </c>
      <c r="E375" s="360" t="s">
        <v>266</v>
      </c>
      <c r="F375" s="360" t="s">
        <v>301</v>
      </c>
      <c r="G375" s="83"/>
    </row>
    <row r="376" spans="1:7" ht="21" x14ac:dyDescent="0.4">
      <c r="A376" s="358"/>
      <c r="B376" s="283" t="s">
        <v>32</v>
      </c>
      <c r="C376" s="283" t="s">
        <v>31</v>
      </c>
      <c r="D376" s="359"/>
      <c r="E376" s="360"/>
      <c r="F376" s="360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4"/>
      <c r="B415" s="356"/>
      <c r="C415" s="356"/>
      <c r="D415" s="356"/>
      <c r="E415" s="356"/>
      <c r="F415" s="356"/>
      <c r="G415" s="356"/>
    </row>
    <row r="416" spans="1:7" ht="24.75" x14ac:dyDescent="0.4">
      <c r="A416" s="434" t="s">
        <v>319</v>
      </c>
      <c r="B416" s="434"/>
      <c r="C416" s="434"/>
      <c r="D416" s="434"/>
      <c r="E416" s="434"/>
      <c r="F416" s="43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8" t="s">
        <v>28</v>
      </c>
      <c r="B433" s="359" t="s">
        <v>29</v>
      </c>
      <c r="C433" s="359"/>
      <c r="D433" s="359" t="s">
        <v>42</v>
      </c>
      <c r="E433" s="360" t="s">
        <v>266</v>
      </c>
      <c r="F433" s="360" t="s">
        <v>301</v>
      </c>
      <c r="G433" s="83"/>
    </row>
    <row r="434" spans="1:7" ht="21" x14ac:dyDescent="0.4">
      <c r="A434" s="358"/>
      <c r="B434" s="283" t="s">
        <v>32</v>
      </c>
      <c r="C434" s="283" t="s">
        <v>31</v>
      </c>
      <c r="D434" s="359"/>
      <c r="E434" s="360"/>
      <c r="F434" s="360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4" t="s">
        <v>310</v>
      </c>
      <c r="B464" s="434"/>
      <c r="C464" s="434"/>
      <c r="D464" s="434"/>
      <c r="E464" s="434"/>
      <c r="F464" s="434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8" t="s">
        <v>425</v>
      </c>
      <c r="B478" s="438"/>
      <c r="C478" s="438"/>
      <c r="D478" s="438"/>
      <c r="E478" s="438"/>
      <c r="F478" s="438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7" t="s">
        <v>28</v>
      </c>
      <c r="B480" s="408" t="s">
        <v>29</v>
      </c>
      <c r="C480" s="408"/>
      <c r="D480" s="408" t="s">
        <v>42</v>
      </c>
      <c r="E480" s="400" t="s">
        <v>266</v>
      </c>
      <c r="F480" s="400" t="s">
        <v>301</v>
      </c>
      <c r="G480" s="83"/>
    </row>
    <row r="481" spans="1:7" ht="21" x14ac:dyDescent="0.4">
      <c r="A481" s="407"/>
      <c r="B481" s="291" t="s">
        <v>32</v>
      </c>
      <c r="C481" s="291" t="s">
        <v>31</v>
      </c>
      <c r="D481" s="408"/>
      <c r="E481" s="400"/>
      <c r="F481" s="400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5" t="s">
        <v>52</v>
      </c>
      <c r="B483" s="415"/>
      <c r="C483" s="415"/>
      <c r="D483" s="415"/>
      <c r="E483" s="415"/>
      <c r="F483" s="415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8" t="s">
        <v>463</v>
      </c>
      <c r="B491" s="399"/>
      <c r="C491" s="399"/>
      <c r="D491" s="399"/>
      <c r="E491" s="399"/>
      <c r="F491" s="399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9" t="s">
        <v>23</v>
      </c>
      <c r="B505" s="410"/>
      <c r="C505" s="410"/>
      <c r="D505" s="410"/>
      <c r="E505" s="410"/>
      <c r="F505" s="411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1"/>
      <c r="B517" s="381"/>
      <c r="C517" s="381"/>
      <c r="D517" s="381"/>
      <c r="E517" s="381"/>
      <c r="F517" s="381"/>
      <c r="G517" s="381"/>
    </row>
    <row r="518" spans="1:7" ht="26.25" customHeight="1" x14ac:dyDescent="0.5">
      <c r="A518" s="244" t="s">
        <v>310</v>
      </c>
      <c r="B518" s="406"/>
      <c r="C518" s="406"/>
      <c r="D518" s="406"/>
      <c r="E518" s="406"/>
      <c r="F518" s="406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9" t="s">
        <v>97</v>
      </c>
      <c r="B530" s="439"/>
      <c r="C530" s="439"/>
      <c r="D530" s="439"/>
      <c r="E530" s="439"/>
      <c r="F530" s="439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2" t="s">
        <v>28</v>
      </c>
      <c r="B532" s="385" t="s">
        <v>29</v>
      </c>
      <c r="C532" s="414"/>
      <c r="D532" s="359" t="s">
        <v>42</v>
      </c>
      <c r="E532" s="360" t="s">
        <v>266</v>
      </c>
      <c r="F532" s="360" t="s">
        <v>301</v>
      </c>
      <c r="G532" s="83"/>
    </row>
    <row r="533" spans="1:7" ht="21" x14ac:dyDescent="0.4">
      <c r="A533" s="413"/>
      <c r="B533" s="292" t="s">
        <v>32</v>
      </c>
      <c r="C533" s="293" t="s">
        <v>31</v>
      </c>
      <c r="D533" s="359"/>
      <c r="E533" s="360"/>
      <c r="F533" s="360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6"/>
      <c r="D535" s="436"/>
      <c r="E535" s="436"/>
      <c r="F535" s="43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6" t="s">
        <v>34</v>
      </c>
      <c r="B542" s="387"/>
      <c r="C542" s="388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6" t="s">
        <v>33</v>
      </c>
      <c r="B543" s="387"/>
      <c r="C543" s="388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9"/>
      <c r="B544" s="349"/>
      <c r="C544" s="349"/>
      <c r="D544" s="349"/>
      <c r="E544" s="349"/>
      <c r="F544" s="349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5"/>
      <c r="B556" s="371"/>
      <c r="C556" s="371"/>
      <c r="D556" s="371"/>
      <c r="E556" s="371"/>
      <c r="F556" s="371"/>
      <c r="G556" s="371"/>
    </row>
    <row r="557" spans="1:7" ht="35.25" customHeight="1" x14ac:dyDescent="0.4">
      <c r="A557" s="246" t="s">
        <v>310</v>
      </c>
      <c r="B557" s="222"/>
      <c r="C557" s="369"/>
      <c r="D557" s="369"/>
      <c r="E557" s="369"/>
      <c r="F557" s="37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4" t="s">
        <v>34</v>
      </c>
      <c r="B566" s="364"/>
      <c r="C566" s="365"/>
      <c r="D566" s="296">
        <f>SUM(B558:C565,B546:C555)</f>
        <v>0</v>
      </c>
      <c r="E566" s="79"/>
      <c r="F566" s="83"/>
      <c r="G566" s="83"/>
    </row>
    <row r="567" spans="1:7" ht="21" x14ac:dyDescent="0.4">
      <c r="A567" s="364" t="s">
        <v>33</v>
      </c>
      <c r="B567" s="364"/>
      <c r="C567" s="364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9"/>
      <c r="B572" s="349"/>
      <c r="C572" s="349"/>
      <c r="D572" s="349"/>
      <c r="E572" s="349"/>
      <c r="F572" s="349"/>
      <c r="G572" s="83"/>
    </row>
    <row r="573" spans="1:7" ht="22.5" x14ac:dyDescent="0.45">
      <c r="A573" s="372" t="s">
        <v>19</v>
      </c>
      <c r="B573" s="372"/>
      <c r="C573" s="372"/>
      <c r="D573" s="372"/>
      <c r="E573" s="372"/>
      <c r="F573" s="372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7" t="s">
        <v>28</v>
      </c>
      <c r="B575" s="408" t="s">
        <v>29</v>
      </c>
      <c r="C575" s="408"/>
      <c r="D575" s="408" t="s">
        <v>42</v>
      </c>
      <c r="E575" s="400" t="s">
        <v>266</v>
      </c>
      <c r="F575" s="400" t="s">
        <v>301</v>
      </c>
      <c r="G575" s="83"/>
    </row>
    <row r="576" spans="1:7" ht="21" x14ac:dyDescent="0.4">
      <c r="A576" s="407"/>
      <c r="B576" s="291" t="s">
        <v>32</v>
      </c>
      <c r="C576" s="291" t="s">
        <v>31</v>
      </c>
      <c r="D576" s="408"/>
      <c r="E576" s="400"/>
      <c r="F576" s="400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2" t="s">
        <v>10</v>
      </c>
      <c r="B578" s="393"/>
      <c r="C578" s="393"/>
      <c r="D578" s="393"/>
      <c r="E578" s="393"/>
      <c r="F578" s="394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4" t="s">
        <v>34</v>
      </c>
      <c r="B588" s="364"/>
      <c r="C588" s="365"/>
      <c r="D588" s="296">
        <f>SUM(B579:C587)</f>
        <v>0</v>
      </c>
      <c r="E588" s="79"/>
      <c r="F588" s="83"/>
      <c r="G588" s="83"/>
    </row>
    <row r="589" spans="1:7" ht="21" x14ac:dyDescent="0.4">
      <c r="A589" s="364" t="s">
        <v>33</v>
      </c>
      <c r="B589" s="364"/>
      <c r="C589" s="364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5" t="s">
        <v>23</v>
      </c>
      <c r="B591" s="396"/>
      <c r="C591" s="396"/>
      <c r="D591" s="396"/>
      <c r="E591" s="396"/>
      <c r="F591" s="397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2" t="s">
        <v>383</v>
      </c>
      <c r="B598" s="433"/>
      <c r="C598" s="433"/>
      <c r="D598" s="433"/>
      <c r="E598" s="433"/>
      <c r="F598" s="433"/>
      <c r="G598" s="433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4" t="s">
        <v>34</v>
      </c>
      <c r="B606" s="364"/>
      <c r="C606" s="365"/>
      <c r="D606" s="296">
        <f>SUM(B592:C605)</f>
        <v>0</v>
      </c>
      <c r="E606" s="79"/>
      <c r="F606" s="83"/>
      <c r="G606" s="83"/>
    </row>
    <row r="607" spans="1:7" ht="21" x14ac:dyDescent="0.4">
      <c r="A607" s="364" t="s">
        <v>33</v>
      </c>
      <c r="B607" s="364"/>
      <c r="C607" s="364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6" t="s">
        <v>170</v>
      </c>
      <c r="B610" s="367"/>
      <c r="C610" s="368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2" t="s">
        <v>8</v>
      </c>
      <c r="B612" s="372"/>
      <c r="C612" s="372"/>
      <c r="D612" s="372"/>
      <c r="E612" s="372"/>
      <c r="F612" s="372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8" t="s">
        <v>28</v>
      </c>
      <c r="B614" s="359" t="s">
        <v>29</v>
      </c>
      <c r="C614" s="359"/>
      <c r="D614" s="359" t="s">
        <v>42</v>
      </c>
      <c r="E614" s="360" t="s">
        <v>266</v>
      </c>
      <c r="F614" s="360" t="s">
        <v>301</v>
      </c>
      <c r="G614" s="83"/>
    </row>
    <row r="615" spans="1:7" ht="18.75" customHeight="1" x14ac:dyDescent="0.4">
      <c r="A615" s="358"/>
      <c r="B615" s="283" t="s">
        <v>32</v>
      </c>
      <c r="C615" s="283" t="s">
        <v>31</v>
      </c>
      <c r="D615" s="359"/>
      <c r="E615" s="360"/>
      <c r="F615" s="360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2"/>
      <c r="D617" s="382"/>
      <c r="E617" s="382"/>
      <c r="F617" s="383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4" t="s">
        <v>34</v>
      </c>
      <c r="B627" s="364"/>
      <c r="C627" s="364"/>
      <c r="D627" s="296">
        <f>SUM(B618:C626)</f>
        <v>0</v>
      </c>
      <c r="E627" s="378"/>
      <c r="F627" s="379"/>
      <c r="G627" s="83"/>
    </row>
    <row r="628" spans="1:7" ht="21" x14ac:dyDescent="0.4">
      <c r="A628" s="364" t="s">
        <v>33</v>
      </c>
      <c r="B628" s="364"/>
      <c r="C628" s="364"/>
      <c r="D628" s="295" t="e">
        <f>D627/(COUNT(B618:C626)*2)</f>
        <v>#DIV/0!</v>
      </c>
      <c r="E628" s="380"/>
      <c r="F628" s="381"/>
      <c r="G628" s="83"/>
    </row>
    <row r="629" spans="1:7" ht="21" x14ac:dyDescent="0.4">
      <c r="A629" s="104"/>
      <c r="B629" s="83"/>
      <c r="C629" s="377"/>
      <c r="D629" s="377"/>
      <c r="E629" s="377"/>
      <c r="F629" s="377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6" t="s">
        <v>34</v>
      </c>
      <c r="B639" s="387"/>
      <c r="C639" s="388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2"/>
      <c r="D642" s="382"/>
      <c r="E642" s="382"/>
      <c r="F642" s="383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6" t="s">
        <v>34</v>
      </c>
      <c r="B650" s="387"/>
      <c r="C650" s="388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4"/>
      <c r="B652" s="374"/>
      <c r="C652" s="374"/>
      <c r="D652" s="374"/>
      <c r="E652" s="374"/>
      <c r="F652" s="374"/>
      <c r="G652" s="374"/>
    </row>
    <row r="653" spans="1:16382" ht="24.75" x14ac:dyDescent="0.4">
      <c r="A653" s="241" t="s">
        <v>26</v>
      </c>
      <c r="B653" s="382"/>
      <c r="C653" s="382"/>
      <c r="D653" s="382"/>
      <c r="E653" s="382"/>
      <c r="F653" s="383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1" t="s">
        <v>310</v>
      </c>
      <c r="B661" s="402"/>
      <c r="C661" s="402"/>
      <c r="D661" s="402"/>
      <c r="E661" s="402"/>
      <c r="F661" s="403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2" t="s">
        <v>355</v>
      </c>
      <c r="B676" s="372"/>
      <c r="C676" s="372"/>
      <c r="D676" s="372"/>
      <c r="E676" s="372"/>
      <c r="F676" s="372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8" t="s">
        <v>28</v>
      </c>
      <c r="B678" s="359" t="s">
        <v>29</v>
      </c>
      <c r="C678" s="359"/>
      <c r="D678" s="359" t="s">
        <v>42</v>
      </c>
      <c r="E678" s="360" t="s">
        <v>266</v>
      </c>
      <c r="F678" s="360" t="s">
        <v>301</v>
      </c>
      <c r="G678" s="83"/>
    </row>
    <row r="679" spans="1:7" ht="21" x14ac:dyDescent="0.4">
      <c r="A679" s="358"/>
      <c r="B679" s="283" t="s">
        <v>32</v>
      </c>
      <c r="C679" s="283" t="s">
        <v>31</v>
      </c>
      <c r="D679" s="359"/>
      <c r="E679" s="360"/>
      <c r="F679" s="360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3" t="s">
        <v>459</v>
      </c>
      <c r="B704" s="373"/>
      <c r="C704" s="373"/>
      <c r="D704" s="373"/>
      <c r="E704" s="373"/>
      <c r="F704" s="373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4" t="s">
        <v>28</v>
      </c>
      <c r="B706" s="385" t="s">
        <v>29</v>
      </c>
      <c r="C706" s="385"/>
      <c r="D706" s="359" t="s">
        <v>42</v>
      </c>
      <c r="E706" s="360" t="s">
        <v>266</v>
      </c>
      <c r="F706" s="360" t="s">
        <v>301</v>
      </c>
      <c r="G706" s="184"/>
    </row>
    <row r="707" spans="1:7" ht="21" x14ac:dyDescent="0.4">
      <c r="A707" s="358"/>
      <c r="B707" s="283" t="s">
        <v>32</v>
      </c>
      <c r="C707" s="283" t="s">
        <v>31</v>
      </c>
      <c r="D707" s="359"/>
      <c r="E707" s="360"/>
      <c r="F707" s="360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1" t="s">
        <v>305</v>
      </c>
      <c r="B709" s="362"/>
      <c r="C709" s="362"/>
      <c r="D709" s="362"/>
      <c r="E709" s="362"/>
      <c r="F709" s="363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5"/>
      <c r="C715" s="376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5"/>
      <c r="C716" s="376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1" t="s">
        <v>306</v>
      </c>
      <c r="B718" s="362"/>
      <c r="C718" s="362"/>
      <c r="D718" s="362"/>
      <c r="E718" s="362"/>
      <c r="F718" s="363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0"/>
      <c r="E1" s="460"/>
      <c r="F1" s="460"/>
      <c r="G1" s="460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1" t="s">
        <v>46</v>
      </c>
      <c r="B6" s="461"/>
      <c r="C6" s="461"/>
      <c r="D6" s="461"/>
      <c r="E6" s="461"/>
      <c r="F6" s="461"/>
      <c r="G6" s="66"/>
    </row>
    <row r="7" spans="1:7" s="2" customFormat="1" ht="21.75" customHeight="1" x14ac:dyDescent="0.45">
      <c r="A7" s="462" t="str">
        <f>'Page de garde'!D18</f>
        <v>CE MHAMDIA</v>
      </c>
      <c r="B7" s="462"/>
      <c r="C7" s="462"/>
      <c r="D7" s="462"/>
      <c r="E7" s="462"/>
      <c r="F7" s="462"/>
      <c r="G7" s="66"/>
    </row>
    <row r="8" spans="1:7" s="2" customFormat="1" ht="24" x14ac:dyDescent="0.45">
      <c r="A8" s="329" t="s">
        <v>39</v>
      </c>
      <c r="B8" s="463" t="str">
        <f>'A1 Exploitation'!B9:F9</f>
        <v>M Dhia Mechlaoui</v>
      </c>
      <c r="C8" s="463"/>
      <c r="D8" s="463"/>
      <c r="E8" s="463"/>
      <c r="F8" s="463"/>
      <c r="G8" s="66"/>
    </row>
    <row r="9" spans="1:7" s="2" customFormat="1" ht="24" x14ac:dyDescent="0.45">
      <c r="A9" s="330" t="s">
        <v>41</v>
      </c>
      <c r="B9" s="464" t="str">
        <f>'A1 Exploitation'!B10:F10</f>
        <v>M DABBAI Nebil (directeur du magasin)</v>
      </c>
      <c r="C9" s="464"/>
      <c r="D9" s="464"/>
      <c r="E9" s="464"/>
      <c r="F9" s="464"/>
      <c r="G9" s="66"/>
    </row>
    <row r="10" spans="1:7" s="2" customFormat="1" ht="24" x14ac:dyDescent="0.45">
      <c r="A10" s="329" t="s">
        <v>40</v>
      </c>
      <c r="B10" s="459">
        <f>'A1 Exploitation'!B11:F11</f>
        <v>43574</v>
      </c>
      <c r="C10" s="459"/>
      <c r="D10" s="459"/>
      <c r="E10" s="459"/>
      <c r="F10" s="459"/>
      <c r="G10" s="66"/>
    </row>
    <row r="11" spans="1:7" s="2" customFormat="1" ht="24" x14ac:dyDescent="0.45">
      <c r="A11" s="329" t="s">
        <v>250</v>
      </c>
      <c r="B11" s="456" t="e">
        <f>D199</f>
        <v>#DIV/0!</v>
      </c>
      <c r="C11" s="456"/>
      <c r="D11" s="456"/>
      <c r="E11" s="456"/>
      <c r="F11" s="456"/>
      <c r="G11" s="66"/>
    </row>
    <row r="12" spans="1:7" s="2" customFormat="1" ht="22.5" x14ac:dyDescent="0.45">
      <c r="A12" s="1"/>
      <c r="D12" s="417"/>
      <c r="E12" s="417"/>
      <c r="F12" s="417"/>
      <c r="G12" s="417"/>
    </row>
    <row r="13" spans="1:7" s="2" customFormat="1" ht="11.25" customHeight="1" x14ac:dyDescent="0.3">
      <c r="A13" s="457" t="s">
        <v>28</v>
      </c>
      <c r="B13" s="458" t="s">
        <v>29</v>
      </c>
      <c r="C13" s="458"/>
      <c r="D13" s="458" t="s">
        <v>42</v>
      </c>
      <c r="E13" s="458" t="s">
        <v>160</v>
      </c>
      <c r="F13" s="458" t="s">
        <v>161</v>
      </c>
    </row>
    <row r="14" spans="1:7" s="2" customFormat="1" ht="12.75" customHeight="1" x14ac:dyDescent="0.3">
      <c r="A14" s="457"/>
      <c r="B14" s="336" t="s">
        <v>32</v>
      </c>
      <c r="C14" s="336" t="s">
        <v>31</v>
      </c>
      <c r="D14" s="458"/>
      <c r="E14" s="458"/>
      <c r="F14" s="458"/>
      <c r="G14" s="65"/>
    </row>
    <row r="15" spans="1:7" x14ac:dyDescent="0.3">
      <c r="A15" s="447"/>
      <c r="B15" s="448"/>
      <c r="C15" s="448"/>
      <c r="D15" s="448"/>
      <c r="E15" s="448"/>
      <c r="F15" s="448"/>
    </row>
    <row r="16" spans="1:7" ht="19.5" x14ac:dyDescent="0.4">
      <c r="A16" s="451" t="s">
        <v>0</v>
      </c>
      <c r="B16" s="452"/>
      <c r="C16" s="452"/>
      <c r="D16" s="452"/>
      <c r="E16" s="452"/>
      <c r="F16" s="452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3" t="s">
        <v>34</v>
      </c>
      <c r="B22" s="449"/>
      <c r="C22" s="450"/>
      <c r="D22" s="334">
        <f>SUM(B17:C21)</f>
        <v>0</v>
      </c>
    </row>
    <row r="23" spans="1:7" x14ac:dyDescent="0.3">
      <c r="A23" s="440" t="s">
        <v>251</v>
      </c>
      <c r="B23" s="441"/>
      <c r="C23" s="442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5" t="s">
        <v>4</v>
      </c>
      <c r="B25" s="446"/>
      <c r="C25" s="446"/>
      <c r="D25" s="446"/>
      <c r="E25" s="446"/>
      <c r="F25" s="446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0" t="s">
        <v>34</v>
      </c>
      <c r="B33" s="441"/>
      <c r="C33" s="442"/>
      <c r="D33" s="331">
        <f>SUM(B26:C32)</f>
        <v>0</v>
      </c>
    </row>
    <row r="34" spans="1:6" x14ac:dyDescent="0.3">
      <c r="A34" s="440" t="s">
        <v>251</v>
      </c>
      <c r="B34" s="441"/>
      <c r="C34" s="442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5" t="s">
        <v>180</v>
      </c>
      <c r="B36" s="446"/>
      <c r="C36" s="446"/>
      <c r="D36" s="446"/>
      <c r="E36" s="446"/>
      <c r="F36" s="44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0" t="s">
        <v>34</v>
      </c>
      <c r="B42" s="441"/>
      <c r="C42" s="442"/>
      <c r="D42" s="331">
        <f>SUM(B37:C41)</f>
        <v>0</v>
      </c>
    </row>
    <row r="43" spans="1:6" x14ac:dyDescent="0.3">
      <c r="A43" s="440" t="s">
        <v>251</v>
      </c>
      <c r="B43" s="441"/>
      <c r="C43" s="442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4" t="s">
        <v>19</v>
      </c>
      <c r="B45" s="455"/>
      <c r="C45" s="455"/>
      <c r="D45" s="455"/>
      <c r="E45" s="455"/>
      <c r="F45" s="455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0" t="s">
        <v>34</v>
      </c>
      <c r="B52" s="441"/>
      <c r="C52" s="442"/>
      <c r="D52" s="331">
        <f>SUM(B46:C51)</f>
        <v>0</v>
      </c>
    </row>
    <row r="53" spans="1:6" x14ac:dyDescent="0.3">
      <c r="A53" s="440" t="s">
        <v>251</v>
      </c>
      <c r="B53" s="441"/>
      <c r="C53" s="442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5" t="s">
        <v>8</v>
      </c>
      <c r="B55" s="446"/>
      <c r="C55" s="446"/>
      <c r="D55" s="446"/>
      <c r="E55" s="446"/>
      <c r="F55" s="446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0" t="s">
        <v>34</v>
      </c>
      <c r="B63" s="441"/>
      <c r="C63" s="442"/>
      <c r="D63" s="331">
        <f>SUM(B56:C62)</f>
        <v>0</v>
      </c>
    </row>
    <row r="64" spans="1:6" x14ac:dyDescent="0.3">
      <c r="A64" s="440" t="s">
        <v>251</v>
      </c>
      <c r="B64" s="441"/>
      <c r="C64" s="442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5" t="s">
        <v>111</v>
      </c>
      <c r="B66" s="446"/>
      <c r="C66" s="446"/>
      <c r="D66" s="446"/>
      <c r="E66" s="446"/>
      <c r="F66" s="44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0" t="s">
        <v>34</v>
      </c>
      <c r="B84" s="441"/>
      <c r="C84" s="442"/>
      <c r="D84" s="331">
        <f>SUM(B67:C83)</f>
        <v>0</v>
      </c>
    </row>
    <row r="85" spans="1:6" x14ac:dyDescent="0.3">
      <c r="A85" s="440" t="s">
        <v>251</v>
      </c>
      <c r="B85" s="441"/>
      <c r="C85" s="442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5" t="s">
        <v>172</v>
      </c>
      <c r="B87" s="446"/>
      <c r="C87" s="446"/>
      <c r="D87" s="446"/>
      <c r="E87" s="446"/>
      <c r="F87" s="44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0" t="s">
        <v>34</v>
      </c>
      <c r="B102" s="441"/>
      <c r="C102" s="442"/>
      <c r="D102" s="331">
        <f>SUM(B88:C101)</f>
        <v>0</v>
      </c>
    </row>
    <row r="103" spans="1:6" x14ac:dyDescent="0.3">
      <c r="A103" s="440" t="s">
        <v>251</v>
      </c>
      <c r="B103" s="441"/>
      <c r="C103" s="442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5" t="s">
        <v>173</v>
      </c>
      <c r="B106" s="446"/>
      <c r="C106" s="446"/>
      <c r="D106" s="446"/>
      <c r="E106" s="446"/>
      <c r="F106" s="44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0" t="s">
        <v>34</v>
      </c>
      <c r="B118" s="441"/>
      <c r="C118" s="442"/>
      <c r="D118" s="331">
        <f>SUM(B107:C117)</f>
        <v>0</v>
      </c>
    </row>
    <row r="119" spans="1:6" x14ac:dyDescent="0.3">
      <c r="A119" s="440" t="s">
        <v>251</v>
      </c>
      <c r="B119" s="441"/>
      <c r="C119" s="442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5" t="s">
        <v>156</v>
      </c>
      <c r="B121" s="446"/>
      <c r="C121" s="446"/>
      <c r="D121" s="446"/>
      <c r="E121" s="446"/>
      <c r="F121" s="44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0" t="s">
        <v>34</v>
      </c>
      <c r="B133" s="441"/>
      <c r="C133" s="442"/>
      <c r="D133" s="331">
        <f>SUM(B122:C132)</f>
        <v>0</v>
      </c>
    </row>
    <row r="134" spans="1:6" x14ac:dyDescent="0.3">
      <c r="A134" s="440" t="s">
        <v>251</v>
      </c>
      <c r="B134" s="441"/>
      <c r="C134" s="442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5" t="s">
        <v>61</v>
      </c>
      <c r="B136" s="446"/>
      <c r="C136" s="446"/>
      <c r="D136" s="446"/>
      <c r="E136" s="446"/>
      <c r="F136" s="44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0" t="s">
        <v>34</v>
      </c>
      <c r="B149" s="441"/>
      <c r="C149" s="442"/>
      <c r="D149" s="331">
        <f>SUM(B137:C148)</f>
        <v>0</v>
      </c>
    </row>
    <row r="150" spans="1:6" x14ac:dyDescent="0.3">
      <c r="A150" s="440" t="s">
        <v>251</v>
      </c>
      <c r="B150" s="441"/>
      <c r="C150" s="442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5" t="s">
        <v>178</v>
      </c>
      <c r="B152" s="446"/>
      <c r="C152" s="446"/>
      <c r="D152" s="446"/>
      <c r="E152" s="446"/>
      <c r="F152" s="446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0" t="s">
        <v>34</v>
      </c>
      <c r="B161" s="449"/>
      <c r="C161" s="450"/>
      <c r="D161" s="334">
        <f>SUM(B153:C160)</f>
        <v>0</v>
      </c>
    </row>
    <row r="162" spans="1:6" x14ac:dyDescent="0.3">
      <c r="A162" s="440" t="s">
        <v>251</v>
      </c>
      <c r="B162" s="441"/>
      <c r="C162" s="442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5" t="s">
        <v>64</v>
      </c>
      <c r="B164" s="446"/>
      <c r="C164" s="446"/>
      <c r="D164" s="446"/>
      <c r="E164" s="446"/>
      <c r="F164" s="44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0" t="s">
        <v>34</v>
      </c>
      <c r="B169" s="441"/>
      <c r="C169" s="442"/>
      <c r="D169" s="331">
        <f>SUM(B165:C168)</f>
        <v>0</v>
      </c>
    </row>
    <row r="170" spans="1:6" x14ac:dyDescent="0.3">
      <c r="A170" s="440" t="s">
        <v>251</v>
      </c>
      <c r="B170" s="441"/>
      <c r="C170" s="442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3" t="s">
        <v>15</v>
      </c>
      <c r="B172" s="444"/>
      <c r="C172" s="444"/>
      <c r="D172" s="444"/>
      <c r="E172" s="444"/>
      <c r="F172" s="444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0" t="s">
        <v>34</v>
      </c>
      <c r="B177" s="441"/>
      <c r="C177" s="442"/>
      <c r="D177" s="331">
        <f>SUM(B173:C176)</f>
        <v>0</v>
      </c>
    </row>
    <row r="178" spans="1:7" x14ac:dyDescent="0.3">
      <c r="A178" s="440" t="s">
        <v>251</v>
      </c>
      <c r="B178" s="441"/>
      <c r="C178" s="442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5" t="s">
        <v>65</v>
      </c>
      <c r="B180" s="446"/>
      <c r="C180" s="446"/>
      <c r="D180" s="446"/>
      <c r="E180" s="446"/>
      <c r="F180" s="446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0" t="s">
        <v>34</v>
      </c>
      <c r="B186" s="441"/>
      <c r="C186" s="442"/>
      <c r="D186" s="331">
        <f>SUM(B181:C185)</f>
        <v>0</v>
      </c>
    </row>
    <row r="187" spans="1:7" x14ac:dyDescent="0.3">
      <c r="A187" s="440" t="s">
        <v>251</v>
      </c>
      <c r="B187" s="441"/>
      <c r="C187" s="442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5" t="s">
        <v>177</v>
      </c>
      <c r="B189" s="446"/>
      <c r="C189" s="446"/>
      <c r="D189" s="446"/>
      <c r="E189" s="446"/>
      <c r="F189" s="446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0" t="s">
        <v>34</v>
      </c>
      <c r="B194" s="441"/>
      <c r="C194" s="442"/>
      <c r="D194" s="335">
        <f>SUM(B190:C193)</f>
        <v>0</v>
      </c>
    </row>
    <row r="195" spans="1:6" x14ac:dyDescent="0.3">
      <c r="A195" s="440" t="s">
        <v>251</v>
      </c>
      <c r="B195" s="441"/>
      <c r="C195" s="442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2019-04-23T16:25:20Z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