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hamdia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D63" i="37" s="1"/>
  <c r="D64" i="37" s="1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B386" i="36"/>
  <c r="C381" i="36"/>
  <c r="C378" i="36"/>
  <c r="C371" i="36"/>
  <c r="C369" i="36"/>
  <c r="C368" i="36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D42" i="36" s="1"/>
  <c r="D43" i="36" s="1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533" i="36"/>
  <c r="D534" i="36" s="1"/>
  <c r="B161" i="29" s="1"/>
  <c r="D544" i="36"/>
  <c r="D477" i="36"/>
  <c r="D478" i="36" s="1"/>
  <c r="D426" i="36"/>
  <c r="D427" i="36" s="1"/>
  <c r="D387" i="36"/>
  <c r="D388" i="36" s="1"/>
  <c r="D373" i="36"/>
  <c r="D374" i="36" s="1"/>
  <c r="D354" i="36"/>
  <c r="D355" i="36" s="1"/>
  <c r="D314" i="36"/>
  <c r="D315" i="36" s="1"/>
  <c r="D201" i="36"/>
  <c r="D202" i="36" s="1"/>
  <c r="D154" i="36"/>
  <c r="D155" i="36" s="1"/>
  <c r="D544" i="43"/>
  <c r="D45" i="31"/>
  <c r="D46" i="31" s="1"/>
  <c r="B55" i="29" s="1"/>
  <c r="D43" i="31"/>
  <c r="D102" i="36"/>
  <c r="D103" i="36" s="1"/>
  <c r="B61" i="29" s="1"/>
  <c r="D85" i="36"/>
  <c r="D441" i="36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80" i="36" l="1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04" i="36"/>
  <c r="D205" i="36" s="1"/>
  <c r="B79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<sst xmlns="http://schemas.openxmlformats.org/spreadsheetml/2006/main" count="3745" uniqueCount="428">
  <si>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</si>
  <si>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</si>
  <si>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</si>
  <si>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</si>
  <si>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</si>
  <si>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</si>
  <si>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</si>
  <si>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</si>
  <si>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</si>
  <si>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</si>
  <si>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</si>
  <si>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</si>
  <si>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</si>
  <si>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</si>
  <si>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</si>
  <si>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</si>
  <si>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</si>
  <si>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</si>
  <si>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</si>
  <si>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</si>
  <si>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</si>
  <si>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</si>
  <si>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</si>
  <si>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</si>
  <si>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</si>
  <si>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</si>
  <si>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</si>
  <si>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</si>
  <si>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</si>
  <si>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</si>
  <si>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</si>
  <si>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</si>
  <si>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</si>
  <si>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</si>
  <si>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</si>
  <si>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</si>
  <si>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</si>
  <si>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</si>
  <si>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</si>
  <si>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</si>
  <si>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</si>
  <si>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</si>
  <si>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</si>
  <si>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</si>
  <si>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</si>
  <si>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</si>
  <si>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</si>
  <si>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</si>
  <si>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</si>
  <si>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</si>
  <si>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</si>
  <si>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</si>
  <si>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</si>
  <si>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</si>
  <si>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</si>
  <si>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</si>
  <si>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</si>
  <si>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</si>
  <si>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</si>
  <si>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</si>
  <si>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</si>
  <si>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</si>
  <si>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</si>
  <si>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</si>
  <si>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</si>
  <si>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</si>
  <si>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</si>
  <si>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</si>
  <si>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</si>
  <si>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</si>
  <si>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</si>
  <si>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</si>
  <si>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</si>
  <si>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</si>
  <si>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</si>
  <si>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</si>
  <si>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</si>
  <si>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</si>
  <si>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</si>
  <si>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</si>
  <si>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</si>
  <si>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</si>
  <si>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</si>
  <si>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</si>
  <si>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</si>
  <si>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</si>
  <si>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</si>
  <si>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</si>
  <si>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</si>
  <si>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</si>
  <si>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</si>
  <si>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</si>
  <si>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</si>
  <si>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</si>
  <si>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</si>
  <si>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</si>
  <si>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</si>
  <si>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</si>
  <si>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</si>
  <si>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</si>
  <si>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</si>
  <si>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</si>
  <si>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</si>
  <si>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</si>
  <si>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</si>
  <si>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</si>
  <si>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</si>
  <si>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</si>
  <si>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</si>
  <si>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</si>
  <si>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</si>
  <si>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</si>
  <si>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</si>
  <si>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</si>
  <si>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</si>
  <si>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</si>
  <si>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</si>
  <si>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</si>
  <si>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</si>
  <si>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</si>
  <si>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</si>
  <si>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</si>
  <si>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</si>
  <si>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</si>
  <si>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</si>
  <si>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</si>
  <si>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</si>
  <si>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</si>
  <si>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</si>
  <si>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</si>
  <si>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</si>
  <si>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</si>
  <si>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</si>
  <si>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</si>
  <si>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</si>
  <si>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</si>
  <si>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</si>
  <si>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</si>
  <si>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</si>
  <si>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</si>
  <si>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</si>
  <si>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</si>
  <si>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</si>
  <si>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</si>
  <si>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</si>
  <si>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</si>
  <si>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</si>
  <si>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</si>
  <si>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</si>
  <si>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</si>
  <si>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</si>
  <si>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</si>
  <si>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</si>
  <si>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</si>
  <si>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</si>
  <si>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</si>
  <si>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</si>
  <si>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</si>
  <si>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</si>
  <si>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</si>
  <si>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</si>
  <si>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</si>
  <si>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</si>
  <si>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</si>
  <si>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</si>
  <si>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</si>
  <si>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</si>
  <si>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</si>
  <si>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</si>
  <si>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</si>
  <si>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</si>
  <si>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</si>
  <si>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</si>
  <si>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</si>
  <si>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</si>
  <si>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</si>
  <si>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</si>
  <si>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</si>
  <si>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</si>
  <si>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</si>
  <si>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</si>
  <si>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</si>
  <si>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</si>
  <si>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</si>
  <si>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</si>
  <si>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</si>
  <si>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</si>
  <si>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</si>
  <si>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</si>
  <si>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</si>
  <si>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</si>
  <si>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</si>
  <si>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</si>
  <si>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</si>
  <si>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</si>
  <si>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</si>
  <si>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</si>
  <si>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</si>
  <si>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</si>
  <si>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</si>
  <si>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</si>
  <si>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</si>
  <si>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</si>
  <si>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</si>
  <si>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</si>
  <si>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</si>
  <si>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</si>
  <si>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</si>
  <si>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</si>
  <si>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</si>
  <si>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</si>
  <si>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</si>
  <si>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</si>
  <si>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</si>
  <si>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</si>
  <si>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</si>
  <si>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</si>
  <si>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</si>
  <si>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</si>
  <si>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</si>
  <si>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</si>
  <si>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</si>
  <si>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</si>
  <si>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</si>
  <si>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</si>
  <si>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</si>
  <si>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</si>
  <si>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</si>
  <si>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</si>
  <si>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</si>
  <si>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</si>
  <si>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</si>
  <si>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</si>
  <si>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</si>
  <si>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</si>
  <si>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</si>
  <si>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</si>
  <si>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</si>
  <si>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</si>
  <si>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</si>
  <si>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</si>
  <si>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</si>
  <si>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</si>
  <si>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</si>
  <si>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</si>
  <si>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</si>
  <si>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</si>
  <si>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</si>
  <si>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</si>
  <si>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</si>
  <si>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</si>
  <si>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</si>
  <si>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</si>
  <si>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</si>
  <si>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</si>
  <si>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</si>
  <si>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</si>
  <si>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</si>
  <si>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</si>
  <si>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</si>
  <si>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</si>
  <si>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</si>
  <si>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</si>
  <si>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</si>
  <si>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</si>
  <si>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</si>
  <si>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</si>
  <si>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</si>
  <si>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</si>
  <si>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</si>
  <si>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</si>
  <si>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</si>
  <si>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</si>
  <si>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</si>
  <si>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</si>
  <si>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</si>
  <si>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</si>
  <si>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</si>
  <si>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</si>
  <si>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</si>
  <si>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</si>
  <si>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</si>
  <si>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</si>
  <si>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</si>
  <si>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</si>
  <si>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</si>
  <si>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</si>
  <si>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</si>
  <si>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</si>
  <si>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</si>
  <si>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</si>
  <si>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</si>
  <si>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</si>
  <si>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</si>
  <si>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</si>
  <si>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</si>
  <si>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</si>
  <si>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</si>
  <si>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</si>
  <si>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</si>
  <si>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</si>
  <si>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</si>
  <si>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</si>
  <si>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</si>
  <si>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</si>
  <si>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</si>
  <si>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</si>
  <si>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</si>
  <si>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</si>
  <si>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</si>
  <si>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</si>
  <si>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</si>
  <si>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</si>
  <si>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</si>
  <si>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</si>
  <si>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</si>
  <si>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</si>
  <si>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</si>
  <si>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</si>
  <si>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</si>
  <si>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</si>
  <si>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</si>
  <si>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</si>
  <si>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</si>
  <si>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</si>
  <si>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</si>
  <si>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</si>
  <si>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</si>
  <si>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</si>
  <si>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</si>
  <si>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</si>
  <si>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</si>
  <si>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</si>
  <si>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</si>
  <si>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</si>
  <si>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</si>
  <si>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</si>
  <si>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</si>
  <si>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</si>
  <si>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</si>
  <si>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</si>
  <si>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</si>
  <si>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</si>
  <si>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</si>
  <si>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</si>
  <si>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</si>
  <si>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</si>
  <si>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</si>
  <si>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</si>
  <si>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</si>
  <si>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</si>
  <si>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</si>
  <si>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</si>
  <si>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</si>
  <si>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</si>
  <si>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</si>
  <si>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</si>
  <si>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</si>
  <si>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</si>
  <si>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</si>
  <si>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</si>
  <si>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</si>
  <si>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</si>
  <si>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</si>
  <si>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</si>
  <si>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</si>
  <si>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</si>
  <si>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</si>
  <si>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</si>
  <si>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</si>
  <si>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</si>
  <si>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</si>
  <si>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</si>
  <si>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</si>
  <si>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</si>
  <si>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</si>
  <si>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</si>
  <si>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</si>
  <si>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</si>
  <si>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</si>
  <si>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</si>
  <si>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</si>
  <si>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</si>
  <si>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</si>
  <si>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</si>
  <si>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</si>
  <si>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</si>
  <si>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</si>
  <si>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</si>
  <si>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</si>
  <si>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</si>
  <si>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</si>
  <si>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</si>
  <si>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</si>
  <si>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</si>
  <si>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</si>
  <si>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</si>
  <si>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</si>
  <si>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</si>
  <si>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</si>
  <si>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</si>
  <si>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</si>
  <si>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</si>
  <si>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</si>
  <si>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</si>
  <si>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</si>
  <si>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</si>
  <si>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</si>
  <si>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MHAMDIA</t>
  </si>
  <si>
    <t>M Dhia MECHLAOUI</t>
  </si>
  <si>
    <t>Directeur magasin M Nebil DABBABI</t>
  </si>
  <si>
    <t>L'ancien rapport n'était pas disponible.</t>
  </si>
  <si>
    <t>Absence de l'ancien rapport et du plan d'action.</t>
  </si>
  <si>
    <t>Les enregistrements des autocontrôles de nettoyage et de désinfection n'étaient pas effectués depuis le 09/04/18.</t>
  </si>
  <si>
    <t>Le produit « le p’tit frais Still » était sans DLC, renforcer le tri des produits exposés.(voir photo)</t>
  </si>
  <si>
    <t>Renforcer le nettoyage à ce niveau.</t>
  </si>
  <si>
    <t>Absence de l'ancien rapport.</t>
  </si>
  <si>
    <t>Absence du plan préventif.</t>
  </si>
  <si>
    <t>Rayon PGC liquide: présence des appâts libres au niveau du rayon.</t>
  </si>
  <si>
    <t>Les appâts doivent etre mis à l'intérieur des porte-appâts.</t>
  </si>
  <si>
    <t>Absence d'un local poubelle.</t>
  </si>
  <si>
    <t>Les plans d'actions de l'audit précédent n'étaient pas réalisés ni affichés dans chaque rayon.</t>
  </si>
  <si>
    <t>Acquérire l'ancien rapport et préparer les plans d'action nécessaires.</t>
  </si>
  <si>
    <t>Vue le manque des meubles froid, l'éxposition des produits pour animaux était effectuée avec les produits de poulets libre service, veuillez procéder à la séparation de ces produits le plus tôt possible.</t>
  </si>
  <si>
    <t>La propreté des meubles surgelés n'était pas satisfaisante (cadavres de mouches et d'autres insectes).</t>
  </si>
  <si>
    <t>Acquérire l'ancien rapport et procéder au plan d'action.</t>
  </si>
  <si>
    <t>La résine du sol était écaillée. (récurrent).</t>
  </si>
  <si>
    <t>Imprimer le rapport et afficher le plan d'action.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</si>
</sst>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85808"/>
        <c:axId val="250888528"/>
      </c:barChart>
      <c:catAx>
        <c:axId val="25088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88528"/>
        <c:crosses val="autoZero"/>
        <c:auto val="1"/>
        <c:lblAlgn val="ctr"/>
        <c:lblOffset val="100"/>
        <c:noMultiLvlLbl val="0"/>
      </c:catAx>
      <c:valAx>
        <c:axId val="25088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8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332512"/>
        <c:axId val="528333600"/>
      </c:barChart>
      <c:catAx>
        <c:axId val="52833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333600"/>
        <c:crosses val="autoZero"/>
        <c:auto val="1"/>
        <c:lblAlgn val="ctr"/>
        <c:lblOffset val="100"/>
        <c:noMultiLvlLbl val="0"/>
      </c:catAx>
      <c:valAx>
        <c:axId val="52833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33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328704"/>
        <c:axId val="528334688"/>
      </c:barChart>
      <c:catAx>
        <c:axId val="52832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334688"/>
        <c:crosses val="autoZero"/>
        <c:auto val="1"/>
        <c:lblAlgn val="ctr"/>
        <c:lblOffset val="100"/>
        <c:noMultiLvlLbl val="0"/>
      </c:catAx>
      <c:valAx>
        <c:axId val="52833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32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329792"/>
        <c:axId val="528324896"/>
      </c:barChart>
      <c:catAx>
        <c:axId val="52832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324896"/>
        <c:crosses val="autoZero"/>
        <c:auto val="1"/>
        <c:lblAlgn val="ctr"/>
        <c:lblOffset val="100"/>
        <c:noMultiLvlLbl val="0"/>
      </c:catAx>
      <c:valAx>
        <c:axId val="528324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32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330336"/>
        <c:axId val="528337408"/>
      </c:barChart>
      <c:catAx>
        <c:axId val="52833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337408"/>
        <c:crosses val="autoZero"/>
        <c:auto val="1"/>
        <c:lblAlgn val="ctr"/>
        <c:lblOffset val="100"/>
        <c:noMultiLvlLbl val="0"/>
      </c:catAx>
      <c:valAx>
        <c:axId val="528337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33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326528"/>
        <c:axId val="129381344"/>
      </c:barChart>
      <c:catAx>
        <c:axId val="52832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381344"/>
        <c:crosses val="autoZero"/>
        <c:auto val="1"/>
        <c:lblAlgn val="ctr"/>
        <c:lblOffset val="100"/>
        <c:noMultiLvlLbl val="0"/>
      </c:catAx>
      <c:valAx>
        <c:axId val="12938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32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0.9555555555555556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376992"/>
        <c:axId val="129372640"/>
      </c:barChart>
      <c:catAx>
        <c:axId val="12937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372640"/>
        <c:crosses val="autoZero"/>
        <c:auto val="1"/>
        <c:lblAlgn val="ctr"/>
        <c:lblOffset val="100"/>
        <c:noMultiLvlLbl val="0"/>
      </c:catAx>
      <c:valAx>
        <c:axId val="12937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37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380256"/>
        <c:axId val="129371552"/>
      </c:barChart>
      <c:catAx>
        <c:axId val="12938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371552"/>
        <c:crosses val="autoZero"/>
        <c:auto val="1"/>
        <c:lblAlgn val="ctr"/>
        <c:lblOffset val="100"/>
        <c:noMultiLvlLbl val="0"/>
      </c:catAx>
      <c:valAx>
        <c:axId val="12937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38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0.94836601307189539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9381888"/>
        <c:axId val="129377536"/>
        <c:extLst xmlns:c16r2="http://schemas.microsoft.com/office/drawing/2015/06/chart"/>
      </c:barChart>
      <c:catAx>
        <c:axId val="129381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377536"/>
        <c:crosses val="autoZero"/>
        <c:auto val="1"/>
        <c:lblAlgn val="ctr"/>
        <c:lblOffset val="100"/>
        <c:noMultiLvlLbl val="0"/>
      </c:catAx>
      <c:valAx>
        <c:axId val="1293775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38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9369376"/>
        <c:axId val="51642672"/>
        <c:extLst xmlns:c16r2="http://schemas.microsoft.com/office/drawing/2015/06/chart"/>
      </c:barChart>
      <c:catAx>
        <c:axId val="12936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642672"/>
        <c:crosses val="autoZero"/>
        <c:auto val="1"/>
        <c:lblAlgn val="ctr"/>
        <c:lblOffset val="100"/>
        <c:noMultiLvlLbl val="0"/>
      </c:catAx>
      <c:valAx>
        <c:axId val="5164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36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79824"/>
        <c:axId val="250889072"/>
      </c:barChart>
      <c:catAx>
        <c:axId val="2508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89072"/>
        <c:crosses val="autoZero"/>
        <c:auto val="1"/>
        <c:lblAlgn val="ctr"/>
        <c:lblOffset val="100"/>
        <c:noMultiLvlLbl val="0"/>
      </c:catAx>
      <c:valAx>
        <c:axId val="250889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77648"/>
        <c:axId val="250884720"/>
      </c:barChart>
      <c:catAx>
        <c:axId val="25087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84720"/>
        <c:crosses val="autoZero"/>
        <c:auto val="1"/>
        <c:lblAlgn val="ctr"/>
        <c:lblOffset val="100"/>
        <c:noMultiLvlLbl val="0"/>
      </c:catAx>
      <c:valAx>
        <c:axId val="250884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7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91248"/>
        <c:axId val="250877104"/>
      </c:barChart>
      <c:catAx>
        <c:axId val="25089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0877104"/>
        <c:crosses val="autoZero"/>
        <c:auto val="1"/>
        <c:lblAlgn val="ctr"/>
        <c:lblOffset val="100"/>
        <c:noMultiLvlLbl val="0"/>
      </c:catAx>
      <c:valAx>
        <c:axId val="25087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9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0882544"/>
        <c:axId val="122374736"/>
      </c:barChart>
      <c:catAx>
        <c:axId val="25088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74736"/>
        <c:crosses val="autoZero"/>
        <c:auto val="1"/>
        <c:lblAlgn val="ctr"/>
        <c:lblOffset val="100"/>
        <c:noMultiLvlLbl val="0"/>
      </c:catAx>
      <c:valAx>
        <c:axId val="12237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088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375280"/>
        <c:axId val="122379632"/>
      </c:barChart>
      <c:catAx>
        <c:axId val="12237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79632"/>
        <c:crosses val="autoZero"/>
        <c:auto val="1"/>
        <c:lblAlgn val="ctr"/>
        <c:lblOffset val="100"/>
        <c:noMultiLvlLbl val="0"/>
      </c:catAx>
      <c:valAx>
        <c:axId val="12237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37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379088"/>
        <c:axId val="122376368"/>
      </c:barChart>
      <c:catAx>
        <c:axId val="12237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76368"/>
        <c:crosses val="autoZero"/>
        <c:auto val="1"/>
        <c:lblAlgn val="ctr"/>
        <c:lblOffset val="100"/>
        <c:noMultiLvlLbl val="0"/>
      </c:catAx>
      <c:valAx>
        <c:axId val="12237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37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381264"/>
        <c:axId val="122385072"/>
      </c:barChart>
      <c:catAx>
        <c:axId val="12238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85072"/>
        <c:crosses val="autoZero"/>
        <c:auto val="1"/>
        <c:lblAlgn val="ctr"/>
        <c:lblOffset val="100"/>
        <c:noMultiLvlLbl val="0"/>
      </c:catAx>
      <c:valAx>
        <c:axId val="12238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38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0.89655172413793105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385616"/>
        <c:axId val="122370928"/>
      </c:barChart>
      <c:catAx>
        <c:axId val="12238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370928"/>
        <c:crosses val="autoZero"/>
        <c:auto val="1"/>
        <c:lblAlgn val="ctr"/>
        <c:lblOffset val="100"/>
        <c:noMultiLvlLbl val="0"/>
      </c:catAx>
      <c:valAx>
        <c:axId val="122370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38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8" t="s">
        <v>407</v>
      </c>
      <c r="B18" s="318"/>
      <c r="C18" s="318"/>
      <c r="D18" s="319" t="s">
        <v>408</v>
      </c>
      <c r="E18" s="319"/>
      <c r="F18" s="319"/>
      <c r="G18" s="319"/>
      <c r="H18" s="319"/>
      <c r="I18" s="319"/>
      <c r="J18" s="319"/>
      <c r="K18" s="319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0" t="s">
        <v>324</v>
      </c>
      <c r="B21" s="320"/>
      <c r="C21" s="320"/>
      <c r="D21" s="320"/>
      <c r="E21" s="320"/>
      <c r="F21" s="320"/>
      <c r="G21" s="320"/>
      <c r="H21" s="320"/>
      <c r="I21" s="320"/>
      <c r="J21" s="320"/>
      <c r="K21" s="320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4" t="s">
        <v>326</v>
      </c>
      <c r="C23" s="314"/>
      <c r="D23" s="61"/>
      <c r="E23" s="61"/>
      <c r="F23" s="61"/>
      <c r="G23" s="61"/>
      <c r="H23" s="61"/>
      <c r="I23" s="61"/>
      <c r="J23" s="60" t="str">
        <f>D18</f>
        <v>MHAMDIA</v>
      </c>
    </row>
    <row r="24" spans="1:11" ht="33" customHeight="1" x14ac:dyDescent="0.25">
      <c r="A24" s="242" t="s">
        <v>327</v>
      </c>
      <c r="B24" s="313">
        <f>AVERAGE('A1 Exploitation'!D549,'A1 Technique'!D199)</f>
        <v>0.94836601307189539</v>
      </c>
      <c r="C24" s="313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3">
        <f>AVERAGE('A2 Exploitation'!D549,'A2 Technique'!D199)</f>
        <v>0</v>
      </c>
      <c r="C25" s="313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3">
        <f>AVERAGE('A3 Exploitation'!D549,'A3 Technique'!D199)</f>
        <v>0</v>
      </c>
      <c r="C26" s="313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3">
        <f>AVERAGE('A4 Exploitation'!D549,'A4 Technique'!D199)</f>
        <v>0</v>
      </c>
      <c r="C27" s="313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3"/>
      <c r="C28" s="313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3"/>
      <c r="C29" s="313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4" t="s">
        <v>333</v>
      </c>
      <c r="C33" s="314"/>
      <c r="D33" s="61"/>
      <c r="E33" s="61"/>
      <c r="F33" s="61"/>
      <c r="G33" s="61"/>
      <c r="H33" s="61"/>
      <c r="I33" s="61"/>
      <c r="J33" s="60" t="str">
        <f>D18</f>
        <v>MHAMDIA</v>
      </c>
    </row>
    <row r="34" spans="1:10" ht="33" customHeight="1" x14ac:dyDescent="0.25">
      <c r="A34" s="242" t="s">
        <v>327</v>
      </c>
      <c r="B34" s="313">
        <f>'A1 Exploitation'!D549</f>
        <v>0.94117647058823528</v>
      </c>
      <c r="C34" s="313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3">
        <f>'A2 Exploitation'!D549</f>
        <v>0</v>
      </c>
      <c r="C35" s="313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3">
        <f>'A3 Exploitation'!D549</f>
        <v>0</v>
      </c>
      <c r="C36" s="313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3">
        <f>'A4 Exploitation'!D549</f>
        <v>0</v>
      </c>
      <c r="C37" s="313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3"/>
      <c r="C38" s="313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3"/>
      <c r="C39" s="313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MHAMDIA</v>
      </c>
    </row>
    <row r="43" spans="1:10" ht="33" customHeight="1" x14ac:dyDescent="0.25">
      <c r="A43" s="242" t="s">
        <v>327</v>
      </c>
      <c r="B43" s="313">
        <f>AVERAGE('A1 Exploitation'!D547, 'A1 Technique'!D197)</f>
        <v>1</v>
      </c>
      <c r="C43" s="313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3" t="e">
        <f>AVERAGE('A2 Exploitation'!D547, 'A2 Technique'!D197)</f>
        <v>#DIV/0!</v>
      </c>
      <c r="C44" s="313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3" t="e">
        <f>AVERAGE('A3 Exploitation'!D547, 'A3 Technique'!D197)</f>
        <v>#DIV/0!</v>
      </c>
      <c r="C45" s="313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3" t="e">
        <f>AVERAGE('A4 Exploitation'!D547, 'A4 Technique'!D197)</f>
        <v>#DIV/0!</v>
      </c>
      <c r="C46" s="313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3"/>
      <c r="C47" s="313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3"/>
      <c r="C48" s="313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4" t="s">
        <v>335</v>
      </c>
      <c r="C51" s="314"/>
      <c r="D51" s="61"/>
      <c r="E51" s="61"/>
      <c r="F51" s="61"/>
      <c r="G51" s="61"/>
      <c r="H51" s="61"/>
      <c r="I51" s="61"/>
      <c r="J51" s="60" t="str">
        <f>D18</f>
        <v>MHAMDIA</v>
      </c>
    </row>
    <row r="52" spans="1:10" ht="33" customHeight="1" x14ac:dyDescent="0.25">
      <c r="A52" s="242" t="s">
        <v>327</v>
      </c>
      <c r="B52" s="316">
        <f>'A1 Exploitation'!D46</f>
        <v>0.93333333333333335</v>
      </c>
      <c r="C52" s="316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6">
        <f>'A2 Exploitation'!D46</f>
        <v>0</v>
      </c>
      <c r="C53" s="316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6">
        <f>'A3 Exploitation'!D46</f>
        <v>0</v>
      </c>
      <c r="C54" s="316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6">
        <f>'A4 Exploitation'!D46</f>
        <v>0</v>
      </c>
      <c r="C55" s="316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6"/>
      <c r="C56" s="316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6"/>
      <c r="C57" s="316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4" t="s">
        <v>336</v>
      </c>
      <c r="C60" s="314"/>
      <c r="D60" s="61"/>
      <c r="E60" s="61"/>
      <c r="F60" s="61"/>
      <c r="G60" s="61"/>
      <c r="H60" s="61"/>
      <c r="I60" s="61"/>
      <c r="J60" s="60" t="str">
        <f>D18</f>
        <v>MHAMDIA</v>
      </c>
    </row>
    <row r="61" spans="1:10" ht="33" customHeight="1" x14ac:dyDescent="0.25">
      <c r="A61" s="242" t="s">
        <v>327</v>
      </c>
      <c r="B61" s="313" t="e">
        <f>'A1 Exploitation'!D103</f>
        <v>#DIV/0!</v>
      </c>
      <c r="C61" s="313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3">
        <f>'A2 Exploitation'!D103</f>
        <v>0</v>
      </c>
      <c r="C62" s="313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3">
        <f>'A3 Exploitation'!D103</f>
        <v>0</v>
      </c>
      <c r="C63" s="313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3">
        <f>'A4 Exploitation'!D103</f>
        <v>0</v>
      </c>
      <c r="C64" s="313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3" t="e">
        <f>#REF!</f>
        <v>#REF!</v>
      </c>
      <c r="C65" s="313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3" t="e">
        <f>#REF!</f>
        <v>#REF!</v>
      </c>
      <c r="C66" s="313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4" t="s">
        <v>337</v>
      </c>
      <c r="C69" s="314"/>
      <c r="D69" s="61"/>
      <c r="E69" s="61"/>
      <c r="F69" s="61"/>
      <c r="G69" s="61"/>
      <c r="H69" s="61"/>
      <c r="I69" s="61"/>
      <c r="J69" s="60" t="str">
        <f>D18</f>
        <v>MHAMDIA</v>
      </c>
    </row>
    <row r="70" spans="1:10" ht="33" customHeight="1" x14ac:dyDescent="0.25">
      <c r="A70" s="242" t="s">
        <v>327</v>
      </c>
      <c r="B70" s="313" t="e">
        <f>'A1 Exploitation'!D158</f>
        <v>#DIV/0!</v>
      </c>
      <c r="C70" s="313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3">
        <f>'A2 Exploitation'!D158</f>
        <v>0</v>
      </c>
      <c r="C71" s="313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3">
        <f>'A3 Exploitation'!D158</f>
        <v>0</v>
      </c>
      <c r="C72" s="313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3">
        <f>'A4 Exploitation'!D158</f>
        <v>0</v>
      </c>
      <c r="C73" s="313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3"/>
      <c r="C74" s="313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3"/>
      <c r="C75" s="313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4" t="s">
        <v>338</v>
      </c>
      <c r="C78" s="314"/>
      <c r="D78" s="61"/>
      <c r="E78" s="61"/>
      <c r="F78" s="61"/>
      <c r="G78" s="61"/>
      <c r="H78" s="61"/>
      <c r="I78" s="61"/>
      <c r="J78" s="60" t="str">
        <f>D18</f>
        <v>MHAMDIA</v>
      </c>
    </row>
    <row r="79" spans="1:10" ht="33" customHeight="1" x14ac:dyDescent="0.25">
      <c r="A79" s="242" t="s">
        <v>327</v>
      </c>
      <c r="B79" s="313" t="e">
        <f>'A1 Exploitation'!D205</f>
        <v>#DIV/0!</v>
      </c>
      <c r="C79" s="313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3">
        <f>'A2 Exploitation'!D205</f>
        <v>0</v>
      </c>
      <c r="C80" s="313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3">
        <f>'A3 Exploitation'!D205</f>
        <v>0</v>
      </c>
      <c r="C81" s="313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3">
        <f>'A4 Exploitation'!D205</f>
        <v>0</v>
      </c>
      <c r="C82" s="313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3"/>
      <c r="C83" s="313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3"/>
      <c r="C84" s="313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4" t="s">
        <v>339</v>
      </c>
      <c r="C87" s="314"/>
      <c r="D87" s="61"/>
      <c r="E87" s="61"/>
      <c r="F87" s="61"/>
      <c r="G87" s="61"/>
      <c r="H87" s="61"/>
      <c r="I87" s="61"/>
      <c r="J87" s="60" t="str">
        <f>D18</f>
        <v>MHAMDIA</v>
      </c>
    </row>
    <row r="88" spans="1:10" ht="33" customHeight="1" x14ac:dyDescent="0.25">
      <c r="A88" s="242" t="s">
        <v>327</v>
      </c>
      <c r="B88" s="313" t="e">
        <f>'A1 Exploitation'!D266</f>
        <v>#DIV/0!</v>
      </c>
      <c r="C88" s="313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3">
        <f>'A2 Exploitation'!D266</f>
        <v>0</v>
      </c>
      <c r="C89" s="313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3">
        <f>'A3 Exploitation'!D266</f>
        <v>0</v>
      </c>
      <c r="C90" s="313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3">
        <f>'A4 Exploitation'!D266</f>
        <v>0</v>
      </c>
      <c r="C91" s="313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3"/>
      <c r="C92" s="313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3"/>
      <c r="C93" s="313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4" t="s">
        <v>340</v>
      </c>
      <c r="C96" s="314"/>
      <c r="D96" s="61"/>
      <c r="E96" s="61"/>
      <c r="F96" s="61"/>
      <c r="G96" s="61"/>
      <c r="H96" s="61"/>
      <c r="I96" s="61"/>
      <c r="J96" s="60" t="str">
        <f>D18</f>
        <v>MHAMDIA</v>
      </c>
    </row>
    <row r="97" spans="1:10" ht="33" customHeight="1" x14ac:dyDescent="0.25">
      <c r="A97" s="242" t="s">
        <v>327</v>
      </c>
      <c r="B97" s="313" t="e">
        <f>'A1 Exploitation'!D318</f>
        <v>#DIV/0!</v>
      </c>
      <c r="C97" s="313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3">
        <f>'A2 Exploitation'!D318</f>
        <v>0</v>
      </c>
      <c r="C98" s="313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3">
        <f>'A3 Exploitation'!D318</f>
        <v>0</v>
      </c>
      <c r="C99" s="313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3">
        <f>'A4 Exploitation'!D318</f>
        <v>0</v>
      </c>
      <c r="C100" s="313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3"/>
      <c r="C101" s="313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3"/>
      <c r="C102" s="313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4" t="s">
        <v>341</v>
      </c>
      <c r="C105" s="314"/>
      <c r="D105" s="61"/>
      <c r="E105" s="61"/>
      <c r="F105" s="61"/>
      <c r="G105" s="61"/>
      <c r="H105" s="61"/>
      <c r="I105" s="61"/>
      <c r="J105" s="60" t="str">
        <f>D18</f>
        <v>MHAMDIA</v>
      </c>
    </row>
    <row r="106" spans="1:10" ht="33" customHeight="1" x14ac:dyDescent="0.25">
      <c r="A106" s="242" t="s">
        <v>327</v>
      </c>
      <c r="B106" s="313">
        <f>'A1 Exploitation'!D358</f>
        <v>1</v>
      </c>
      <c r="C106" s="313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3">
        <f>'A2 Exploitation'!D358</f>
        <v>0</v>
      </c>
      <c r="C107" s="313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3">
        <f>'A3 Exploitation'!D358</f>
        <v>0</v>
      </c>
      <c r="C108" s="313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3">
        <f>'A4 Exploitation'!D358</f>
        <v>0</v>
      </c>
      <c r="C109" s="313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3"/>
      <c r="C110" s="313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3"/>
      <c r="C111" s="313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4" t="s">
        <v>342</v>
      </c>
      <c r="C114" s="314"/>
      <c r="D114" s="61"/>
      <c r="E114" s="61"/>
      <c r="F114" s="61"/>
      <c r="G114" s="61"/>
      <c r="H114" s="61"/>
      <c r="I114" s="61"/>
      <c r="J114" s="60" t="str">
        <f>D18</f>
        <v>MHAMDIA</v>
      </c>
    </row>
    <row r="115" spans="1:10" ht="33" customHeight="1" x14ac:dyDescent="0.25">
      <c r="A115" s="242" t="s">
        <v>327</v>
      </c>
      <c r="B115" s="313">
        <f>'A1 Exploitation'!D391</f>
        <v>0.91176470588235292</v>
      </c>
      <c r="C115" s="313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3">
        <f>'A2 Exploitation'!D391</f>
        <v>0</v>
      </c>
      <c r="C116" s="313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3">
        <f>'A3 Exploitation'!D391</f>
        <v>0</v>
      </c>
      <c r="C117" s="313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3">
        <f>'A4 Exploitation'!D391</f>
        <v>0</v>
      </c>
      <c r="C118" s="313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3"/>
      <c r="C119" s="313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3"/>
      <c r="C120" s="313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4" t="s">
        <v>343</v>
      </c>
      <c r="C123" s="314"/>
      <c r="D123" s="61"/>
      <c r="E123" s="61"/>
      <c r="F123" s="61"/>
      <c r="G123" s="61"/>
      <c r="H123" s="61"/>
      <c r="I123" s="61"/>
      <c r="J123" s="60" t="str">
        <f>D18</f>
        <v>MHAMDIA</v>
      </c>
    </row>
    <row r="124" spans="1:10" ht="33" customHeight="1" x14ac:dyDescent="0.25">
      <c r="A124" s="242" t="s">
        <v>327</v>
      </c>
      <c r="B124" s="313">
        <f>'A1 Exploitation'!D444</f>
        <v>0.89655172413793105</v>
      </c>
      <c r="C124" s="313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3">
        <f>'A2 Exploitation'!D444</f>
        <v>0</v>
      </c>
      <c r="C125" s="313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3">
        <f>'A3 Exploitation'!D444</f>
        <v>0</v>
      </c>
      <c r="C126" s="313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3">
        <f>'A4 Exploitation'!D444</f>
        <v>0</v>
      </c>
      <c r="C127" s="313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3"/>
      <c r="C128" s="313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3"/>
      <c r="C129" s="313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4" t="s">
        <v>344</v>
      </c>
      <c r="C132" s="314"/>
      <c r="D132" s="61"/>
      <c r="E132" s="61"/>
      <c r="F132" s="61"/>
      <c r="G132" s="61"/>
      <c r="H132" s="61"/>
      <c r="I132" s="61"/>
      <c r="J132" s="60" t="str">
        <f>D18</f>
        <v>MHAMDIA</v>
      </c>
    </row>
    <row r="133" spans="1:10" ht="33" customHeight="1" x14ac:dyDescent="0.25">
      <c r="A133" s="242" t="s">
        <v>327</v>
      </c>
      <c r="B133" s="313" t="e">
        <f>'A1 Exploitation'!D481</f>
        <v>#DIV/0!</v>
      </c>
      <c r="C133" s="313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3">
        <f>'A2 Exploitation'!D481</f>
        <v>0</v>
      </c>
      <c r="C134" s="313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3">
        <f>'A3 Exploitation'!D481</f>
        <v>0</v>
      </c>
      <c r="C135" s="313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3">
        <f>'A4 Exploitation'!D481</f>
        <v>0</v>
      </c>
      <c r="C136" s="313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3"/>
      <c r="C137" s="313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3"/>
      <c r="C138" s="313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4" t="s">
        <v>345</v>
      </c>
      <c r="C141" s="314"/>
      <c r="D141" s="61"/>
      <c r="E141" s="61"/>
      <c r="F141" s="61"/>
      <c r="G141" s="61"/>
      <c r="H141" s="61"/>
      <c r="I141" s="61"/>
      <c r="J141" s="60" t="str">
        <f>D18</f>
        <v>MHAMDIA</v>
      </c>
    </row>
    <row r="142" spans="1:10" ht="33" customHeight="1" x14ac:dyDescent="0.25">
      <c r="A142" s="242" t="s">
        <v>327</v>
      </c>
      <c r="B142" s="313">
        <f>'A1 Exploitation'!D503</f>
        <v>1</v>
      </c>
      <c r="C142" s="313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3">
        <f>'A2 Exploitation'!D503</f>
        <v>0</v>
      </c>
      <c r="C143" s="313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3">
        <f>'A3 Exploitation'!D503</f>
        <v>0</v>
      </c>
      <c r="C144" s="313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3">
        <f>'A4 Exploitation'!D503</f>
        <v>0</v>
      </c>
      <c r="C145" s="313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3"/>
      <c r="C146" s="313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3"/>
      <c r="C147" s="313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4" t="s">
        <v>346</v>
      </c>
      <c r="C150" s="314"/>
      <c r="D150" s="61"/>
      <c r="E150" s="61"/>
      <c r="F150" s="61"/>
      <c r="G150" s="61"/>
      <c r="H150" s="61"/>
      <c r="I150" s="61"/>
      <c r="J150" s="60" t="str">
        <f>D18</f>
        <v>MHAMDIA</v>
      </c>
    </row>
    <row r="151" spans="1:10" ht="33" customHeight="1" x14ac:dyDescent="0.25">
      <c r="A151" s="242" t="s">
        <v>327</v>
      </c>
      <c r="B151" s="313">
        <f>'A1 Exploitation'!D514</f>
        <v>0.875</v>
      </c>
      <c r="C151" s="313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3">
        <f>'A2 Exploitation'!D514</f>
        <v>0</v>
      </c>
      <c r="C152" s="313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3">
        <f>'A3 Exploitation'!D514</f>
        <v>0</v>
      </c>
      <c r="C153" s="313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3">
        <f>'A4 Exploitation'!D514</f>
        <v>0</v>
      </c>
      <c r="C154" s="313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3"/>
      <c r="C155" s="313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3"/>
      <c r="C156" s="313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5"/>
      <c r="C159" s="315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4" t="s">
        <v>347</v>
      </c>
      <c r="C160" s="314"/>
      <c r="D160" s="61"/>
      <c r="E160" s="61"/>
      <c r="F160" s="61"/>
      <c r="G160" s="61"/>
      <c r="H160" s="61"/>
      <c r="I160" s="61"/>
      <c r="J160" s="60" t="str">
        <f>D18</f>
        <v>MHAMDIA</v>
      </c>
    </row>
    <row r="161" spans="1:10" ht="33" customHeight="1" x14ac:dyDescent="0.25">
      <c r="A161" s="242" t="s">
        <v>327</v>
      </c>
      <c r="B161" s="313">
        <f>'A1 Exploitation'!D534</f>
        <v>1</v>
      </c>
      <c r="C161" s="313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3">
        <f>'A2 Exploitation'!D534</f>
        <v>0</v>
      </c>
      <c r="C162" s="313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3">
        <f>'A3 Exploitation'!D534</f>
        <v>0</v>
      </c>
      <c r="C163" s="313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3">
        <f>'A4 Exploitation'!D534</f>
        <v>0</v>
      </c>
      <c r="C164" s="313"/>
    </row>
    <row r="165" spans="1:10" ht="33" customHeight="1" x14ac:dyDescent="0.25">
      <c r="A165" s="241" t="s">
        <v>331</v>
      </c>
      <c r="B165" s="313"/>
      <c r="C165" s="313"/>
    </row>
    <row r="166" spans="1:10" ht="18" x14ac:dyDescent="0.25">
      <c r="A166" s="241" t="s">
        <v>332</v>
      </c>
      <c r="B166" s="313"/>
      <c r="C166" s="313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4" t="s">
        <v>348</v>
      </c>
      <c r="C169" s="314"/>
      <c r="J169" s="60" t="str">
        <f>D18</f>
        <v>MHAMDIA</v>
      </c>
    </row>
    <row r="170" spans="1:10" ht="33" customHeight="1" x14ac:dyDescent="0.25">
      <c r="A170" s="242" t="s">
        <v>327</v>
      </c>
      <c r="B170" s="313">
        <f>'A1 Exploitation'!D545</f>
        <v>1</v>
      </c>
      <c r="C170" s="313"/>
    </row>
    <row r="171" spans="1:10" ht="33" customHeight="1" x14ac:dyDescent="0.25">
      <c r="A171" s="241" t="s">
        <v>328</v>
      </c>
      <c r="B171" s="313">
        <f>'A2 Exploitation'!D545</f>
        <v>0</v>
      </c>
      <c r="C171" s="313"/>
    </row>
    <row r="172" spans="1:10" ht="33" customHeight="1" x14ac:dyDescent="0.25">
      <c r="A172" s="242" t="s">
        <v>329</v>
      </c>
      <c r="B172" s="313">
        <f>'A3 Exploitation'!D545</f>
        <v>0</v>
      </c>
      <c r="C172" s="313"/>
    </row>
    <row r="173" spans="1:10" ht="33" customHeight="1" x14ac:dyDescent="0.25">
      <c r="A173" s="242" t="s">
        <v>330</v>
      </c>
      <c r="B173" s="313">
        <f>'A4 Exploitation'!D545</f>
        <v>0</v>
      </c>
      <c r="C173" s="313"/>
    </row>
    <row r="174" spans="1:10" ht="33" customHeight="1" x14ac:dyDescent="0.25">
      <c r="A174" s="241" t="s">
        <v>331</v>
      </c>
      <c r="B174" s="313"/>
      <c r="C174" s="313"/>
    </row>
    <row r="175" spans="1:10" ht="18" x14ac:dyDescent="0.25">
      <c r="A175" s="241" t="s">
        <v>332</v>
      </c>
      <c r="B175" s="313"/>
      <c r="C175" s="313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4" t="s">
        <v>349</v>
      </c>
      <c r="C178" s="314"/>
      <c r="J178" s="60" t="str">
        <f>D18</f>
        <v>MHAMDIA</v>
      </c>
    </row>
    <row r="179" spans="1:10" ht="33" customHeight="1" x14ac:dyDescent="0.25">
      <c r="A179" s="242" t="s">
        <v>327</v>
      </c>
      <c r="B179" s="313">
        <f>'A1 Technique'!D199</f>
        <v>0.9555555555555556</v>
      </c>
      <c r="C179" s="313"/>
    </row>
    <row r="180" spans="1:10" ht="33" customHeight="1" x14ac:dyDescent="0.25">
      <c r="A180" s="241" t="s">
        <v>328</v>
      </c>
      <c r="B180" s="313">
        <f>'A2 Technique'!D199</f>
        <v>0</v>
      </c>
      <c r="C180" s="313"/>
    </row>
    <row r="181" spans="1:10" ht="33" customHeight="1" x14ac:dyDescent="0.25">
      <c r="A181" s="242" t="s">
        <v>329</v>
      </c>
      <c r="B181" s="313">
        <f>'A3 Technique'!D199</f>
        <v>0</v>
      </c>
      <c r="C181" s="313"/>
    </row>
    <row r="182" spans="1:10" ht="33" customHeight="1" x14ac:dyDescent="0.25">
      <c r="A182" s="242" t="s">
        <v>330</v>
      </c>
      <c r="B182" s="313">
        <f>'A4 Technique'!D199</f>
        <v>0</v>
      </c>
      <c r="C182" s="313"/>
    </row>
    <row r="183" spans="1:10" ht="33" customHeight="1" x14ac:dyDescent="0.25">
      <c r="A183" s="241" t="s">
        <v>331</v>
      </c>
      <c r="B183" s="313"/>
      <c r="C183" s="313"/>
    </row>
    <row r="184" spans="1:10" ht="18" x14ac:dyDescent="0.25">
      <c r="A184" s="241" t="s">
        <v>332</v>
      </c>
      <c r="B184" s="313"/>
      <c r="C184" s="31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MHAMDIA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409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410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43207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0.94117647058823528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43207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40.5" customHeight="1" x14ac:dyDescent="0.3">
      <c r="A39" s="4" t="s">
        <v>360</v>
      </c>
      <c r="B39" s="109">
        <v>0</v>
      </c>
      <c r="C39" s="109"/>
      <c r="D39" s="74" t="s">
        <v>411</v>
      </c>
      <c r="E39" s="74" t="s">
        <v>427</v>
      </c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0.91666666666666663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0.93333333333333335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43207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43207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43207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43207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43207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43207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32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1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32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1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43207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86.25" customHeight="1" x14ac:dyDescent="0.3">
      <c r="A384" s="53" t="s">
        <v>360</v>
      </c>
      <c r="B384" s="109">
        <v>0</v>
      </c>
      <c r="C384" s="109"/>
      <c r="D384" s="121" t="s">
        <v>412</v>
      </c>
      <c r="E384" s="74" t="s">
        <v>422</v>
      </c>
      <c r="F384" s="158"/>
      <c r="G384" s="106"/>
    </row>
    <row r="385" spans="1:7" ht="56.25" customHeight="1" x14ac:dyDescent="0.3">
      <c r="A385" s="9" t="s">
        <v>390</v>
      </c>
      <c r="B385" s="109">
        <v>1</v>
      </c>
      <c r="C385" s="109"/>
      <c r="D385" s="92" t="s">
        <v>413</v>
      </c>
      <c r="E385" s="74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43207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87" customHeight="1" x14ac:dyDescent="0.3">
      <c r="A414" s="7" t="s">
        <v>104</v>
      </c>
      <c r="B414" s="109">
        <v>1</v>
      </c>
      <c r="C414" s="109"/>
      <c r="D414" s="188" t="s">
        <v>423</v>
      </c>
      <c r="E414" s="73"/>
      <c r="F414" s="158"/>
      <c r="G414" s="106"/>
    </row>
    <row r="415" spans="1:7" ht="49.5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414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49.5" x14ac:dyDescent="0.3">
      <c r="A430" s="7" t="s">
        <v>267</v>
      </c>
      <c r="B430" s="109">
        <v>0</v>
      </c>
      <c r="C430" s="109"/>
      <c r="D430" s="108" t="s">
        <v>424</v>
      </c>
      <c r="E430" s="74" t="s">
        <v>415</v>
      </c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47.25" customHeight="1" x14ac:dyDescent="0.3">
      <c r="A436" s="53" t="s">
        <v>360</v>
      </c>
      <c r="B436" s="109">
        <v>0</v>
      </c>
      <c r="C436" s="109"/>
      <c r="D436" s="108" t="s">
        <v>416</v>
      </c>
      <c r="E436" s="74" t="s">
        <v>425</v>
      </c>
      <c r="F436" s="158"/>
      <c r="G436" s="186"/>
    </row>
    <row r="437" spans="1:7" ht="24" customHeight="1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14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0.77777777777777779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0.89655172413793105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43207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43207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43207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1</v>
      </c>
      <c r="C509" s="109"/>
      <c r="D509" s="74" t="s">
        <v>417</v>
      </c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43207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18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43207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0.94117647058823528</v>
      </c>
    </row>
  </sheetData>
  <sheetProtection algorithmName="SHA-512" hashValue="+nw0L2EW0f2sXs2OAzAtzKH9ZgjXN8WDhSqMxjYkRirEarelEMznSnCjTeW73ZHKgVMXOXhOSE5xeSDnmnh2iA==" saltValue="Nx8B83LGsOebRNUcEA+Fu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09:B313 B325:B332 B289:B307 B365:B372 B350:B353 B337:B348 B377:B382 B410:B416 B398:B405 B430:B434 B384:B385 B451:B456 B421:B425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86 B439"/>
  </dataValidations>
  <pageMargins left="0.7" right="0.7" top="0.75" bottom="0.75" header="0.3" footer="0.3"/>
  <pageSetup paperSize="9" scale="33" orientation="portrait" r:id="rId1"/>
  <rowBreaks count="5" manualBreakCount="5">
    <brk id="85" max="6" man="1"/>
    <brk id="174" max="6" man="1"/>
    <brk id="267" max="6" man="1"/>
    <brk id="375" max="6" man="1"/>
    <brk id="48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0" sqref="D20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'A1 Exploitation'!A8:F8</f>
        <v>MHAMDIA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5" t="s">
        <v>42</v>
      </c>
      <c r="B8" s="362" t="str">
        <f>'A1 Exploitation'!B9:F9</f>
        <v>M Dhia MECHLAOUI</v>
      </c>
      <c r="C8" s="362"/>
      <c r="D8" s="362"/>
      <c r="E8" s="362"/>
      <c r="F8" s="362"/>
      <c r="G8" s="104"/>
    </row>
    <row r="9" spans="1:7" s="11" customFormat="1" ht="24" x14ac:dyDescent="0.45">
      <c r="A9" s="246" t="s">
        <v>44</v>
      </c>
      <c r="B9" s="363" t="str">
        <f>'A1 Exploitation'!B10:F10</f>
        <v>Directeur magasin M Nebil DABBABI</v>
      </c>
      <c r="C9" s="363"/>
      <c r="D9" s="363"/>
      <c r="E9" s="363"/>
      <c r="F9" s="363"/>
      <c r="G9" s="104"/>
    </row>
    <row r="10" spans="1:7" s="11" customFormat="1" ht="24" x14ac:dyDescent="0.45">
      <c r="A10" s="245" t="s">
        <v>43</v>
      </c>
      <c r="B10" s="360">
        <f>'A1 Exploitation'!B11:F11</f>
        <v>43207</v>
      </c>
      <c r="C10" s="360"/>
      <c r="D10" s="360"/>
      <c r="E10" s="360"/>
      <c r="F10" s="360"/>
      <c r="G10" s="104"/>
    </row>
    <row r="11" spans="1:7" s="11" customFormat="1" ht="24" x14ac:dyDescent="0.45">
      <c r="A11" s="245" t="s">
        <v>294</v>
      </c>
      <c r="B11" s="359">
        <f>D199</f>
        <v>0.9555555555555556</v>
      </c>
      <c r="C11" s="359"/>
      <c r="D11" s="359"/>
      <c r="E11" s="359"/>
      <c r="F11" s="359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426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9</v>
      </c>
    </row>
    <row r="23" spans="1:7" x14ac:dyDescent="0.3">
      <c r="A23" s="347" t="s">
        <v>295</v>
      </c>
      <c r="B23" s="348"/>
      <c r="C23" s="349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14</v>
      </c>
    </row>
    <row r="34" spans="1:7" x14ac:dyDescent="0.3">
      <c r="A34" s="347" t="s">
        <v>295</v>
      </c>
      <c r="B34" s="348"/>
      <c r="C34" s="349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12</v>
      </c>
    </row>
    <row r="53" spans="1:7" x14ac:dyDescent="0.3">
      <c r="A53" s="347" t="s">
        <v>295</v>
      </c>
      <c r="B53" s="348"/>
      <c r="C53" s="349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14</v>
      </c>
    </row>
    <row r="64" spans="1:7" x14ac:dyDescent="0.3">
      <c r="A64" s="347" t="s">
        <v>295</v>
      </c>
      <c r="B64" s="348"/>
      <c r="C64" s="349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16</v>
      </c>
    </row>
    <row r="162" spans="1:7" x14ac:dyDescent="0.3">
      <c r="A162" s="347" t="s">
        <v>295</v>
      </c>
      <c r="B162" s="348"/>
      <c r="C162" s="349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4</v>
      </c>
    </row>
    <row r="170" spans="1:7" x14ac:dyDescent="0.3">
      <c r="A170" s="347" t="s">
        <v>295</v>
      </c>
      <c r="B170" s="348"/>
      <c r="C170" s="34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ht="49.5" x14ac:dyDescent="0.3">
      <c r="A173" s="17" t="s">
        <v>180</v>
      </c>
      <c r="B173" s="73">
        <v>0</v>
      </c>
      <c r="C173" s="73"/>
      <c r="D173" s="74" t="s">
        <v>418</v>
      </c>
      <c r="E173" s="74" t="s">
        <v>419</v>
      </c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6</v>
      </c>
    </row>
    <row r="178" spans="1:7" x14ac:dyDescent="0.3">
      <c r="A178" s="347" t="s">
        <v>295</v>
      </c>
      <c r="B178" s="348"/>
      <c r="C178" s="349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 t="s">
        <v>32</v>
      </c>
      <c r="C181" s="73"/>
      <c r="D181" s="74" t="s">
        <v>420</v>
      </c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8</v>
      </c>
    </row>
    <row r="187" spans="1:7" x14ac:dyDescent="0.3">
      <c r="A187" s="347" t="s">
        <v>295</v>
      </c>
      <c r="B187" s="348"/>
      <c r="C187" s="349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ht="49.5" x14ac:dyDescent="0.3">
      <c r="A190" s="31" t="s">
        <v>370</v>
      </c>
      <c r="B190" s="73">
        <v>1</v>
      </c>
      <c r="C190" s="73"/>
      <c r="D190" s="74" t="s">
        <v>421</v>
      </c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3</v>
      </c>
    </row>
    <row r="195" spans="1:6" x14ac:dyDescent="0.3">
      <c r="A195" s="347" t="s">
        <v>295</v>
      </c>
      <c r="B195" s="348"/>
      <c r="C195" s="349"/>
      <c r="D195" s="288">
        <f>D194/(COUNT(B190:C193)*2)</f>
        <v>0.75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86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0.9555555555555556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6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MHAMDIA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/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/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/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64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64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64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MHAMDIA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>
        <f>'A2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'A2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MHAMDIA</v>
      </c>
      <c r="B8" s="342"/>
      <c r="C8" s="342"/>
      <c r="D8" s="342"/>
      <c r="E8" s="342"/>
      <c r="F8" s="342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1">
        <f>D549</f>
        <v>0</v>
      </c>
      <c r="C12" s="371"/>
      <c r="D12" s="371"/>
      <c r="E12" s="371"/>
      <c r="F12" s="371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'A3 Exploitation'!A8:F8</f>
        <v>MHAMDIA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MHAMDIA</v>
      </c>
      <c r="B8" s="342"/>
      <c r="C8" s="342"/>
      <c r="D8" s="342"/>
      <c r="E8" s="342"/>
      <c r="F8" s="342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8">
        <f>D549</f>
        <v>0</v>
      </c>
      <c r="C12" s="378"/>
      <c r="D12" s="378"/>
      <c r="E12" s="378"/>
      <c r="F12" s="378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ht="16.5" customHeight="1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ht="16.5" customHeight="1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ht="16.5" customHeight="1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ht="16.5" customHeight="1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ht="16.5" customHeigh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ht="16.5" customHeight="1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ht="16.5" customHeight="1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ht="16.5" customHeight="1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ht="16.5" customHeight="1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ht="16.5" customHeight="1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ht="16.5" customHeight="1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ht="16.5" customHeight="1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ht="16.5" customHeight="1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e">
        <f>#REF!</f>
        <v>#REF!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2018-04-30T10:42:49Z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