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8\Audits Magasins\Audit Magasins UHD 2018\Express QLC\CE L'aouina\06-Juin\"/>
    </mc:Choice>
  </mc:AlternateContent>
  <bookViews>
    <workbookView xWindow="0" yWindow="0" windowWidth="20130" windowHeight="561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6" l="1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/>
  <c r="B498" i="43" s="1"/>
  <c r="D499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9" i="43" l="1"/>
  <c r="D140" i="43" s="1"/>
  <c r="D154" i="43"/>
  <c r="D502" i="43"/>
  <c r="D503" i="43" s="1"/>
  <c r="B143" i="29" s="1"/>
  <c r="D262" i="33"/>
  <c r="D263" i="33" s="1"/>
  <c r="D285" i="36"/>
  <c r="D286" i="36" s="1"/>
  <c r="D314" i="36"/>
  <c r="D317" i="36" s="1"/>
  <c r="D318" i="36" s="1"/>
  <c r="B97" i="29" s="1"/>
  <c r="D118" i="37"/>
  <c r="D119" i="37" s="1"/>
  <c r="D133" i="37"/>
  <c r="D134" i="37" s="1"/>
  <c r="D161" i="37"/>
  <c r="D162" i="37" s="1"/>
  <c r="D201" i="43"/>
  <c r="D202" i="43" s="1"/>
  <c r="D261" i="43"/>
  <c r="B261" i="43" s="1"/>
  <c r="D426" i="43"/>
  <c r="D427" i="43" s="1"/>
  <c r="D500" i="43"/>
  <c r="D532" i="43"/>
  <c r="B532" i="43" s="1"/>
  <c r="D533" i="43" s="1"/>
  <c r="D534" i="43" s="1"/>
  <c r="B162" i="29" s="1"/>
  <c r="D543" i="43"/>
  <c r="B543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41" i="33"/>
  <c r="D84" i="33"/>
  <c r="D85" i="33" s="1"/>
  <c r="D99" i="33"/>
  <c r="B99" i="33" s="1"/>
  <c r="D139" i="33"/>
  <c r="D140" i="33" s="1"/>
  <c r="D153" i="33"/>
  <c r="B153" i="33" s="1"/>
  <c r="D201" i="33"/>
  <c r="D202" i="33" s="1"/>
  <c r="D406" i="33"/>
  <c r="D407" i="33" s="1"/>
  <c r="D426" i="33"/>
  <c r="D427" i="33" s="1"/>
  <c r="D544" i="33"/>
  <c r="D201" i="31"/>
  <c r="D202" i="31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84" i="25"/>
  <c r="D85" i="25" s="1"/>
  <c r="D197" i="25"/>
  <c r="D139" i="31"/>
  <c r="D140" i="31" s="1"/>
  <c r="D153" i="31"/>
  <c r="B153" i="31" s="1"/>
  <c r="D154" i="31" s="1"/>
  <c r="D222" i="31"/>
  <c r="D223" i="31" s="1"/>
  <c r="D285" i="31"/>
  <c r="D286" i="31" s="1"/>
  <c r="D426" i="31"/>
  <c r="D427" i="31" s="1"/>
  <c r="D102" i="32"/>
  <c r="D103" i="32" s="1"/>
  <c r="D118" i="32"/>
  <c r="D119" i="32" s="1"/>
  <c r="D149" i="32"/>
  <c r="D150" i="32" s="1"/>
  <c r="D161" i="32"/>
  <c r="D162" i="32" s="1"/>
  <c r="D387" i="36"/>
  <c r="D533" i="36"/>
  <c r="D534" i="36" s="1"/>
  <c r="B161" i="29" s="1"/>
  <c r="D477" i="36"/>
  <c r="D480" i="36" s="1"/>
  <c r="D481" i="36" s="1"/>
  <c r="B133" i="29" s="1"/>
  <c r="D426" i="36"/>
  <c r="D427" i="36" s="1"/>
  <c r="D390" i="36"/>
  <c r="D391" i="36" s="1"/>
  <c r="B115" i="29" s="1"/>
  <c r="D354" i="36"/>
  <c r="D355" i="36" s="1"/>
  <c r="D149" i="37"/>
  <c r="D150" i="37" s="1"/>
  <c r="D201" i="36"/>
  <c r="D202" i="36" s="1"/>
  <c r="D102" i="37"/>
  <c r="D103" i="37" s="1"/>
  <c r="D154" i="36"/>
  <c r="D155" i="36" s="1"/>
  <c r="D100" i="36"/>
  <c r="D101" i="36" s="1"/>
  <c r="D84" i="36"/>
  <c r="D42" i="36"/>
  <c r="D43" i="36" s="1"/>
  <c r="D544" i="43"/>
  <c r="D45" i="31"/>
  <c r="D46" i="31" s="1"/>
  <c r="B55" i="29" s="1"/>
  <c r="D43" i="31"/>
  <c r="D441" i="36"/>
  <c r="D195" i="35"/>
  <c r="D315" i="36"/>
  <c r="D155" i="43"/>
  <c r="D477" i="33"/>
  <c r="D204" i="31"/>
  <c r="D205" i="31" s="1"/>
  <c r="B82" i="29" s="1"/>
  <c r="D173" i="31"/>
  <c r="D262" i="31"/>
  <c r="B65" i="29"/>
  <c r="B41" i="33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54" i="43"/>
  <c r="D388" i="36"/>
  <c r="D545" i="36"/>
  <c r="B170" i="29" s="1"/>
  <c r="D195" i="37"/>
  <c r="D262" i="43"/>
  <c r="D387" i="4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354" i="33" s="1"/>
  <c r="D440" i="33"/>
  <c r="D195" i="25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118" i="25"/>
  <c r="D119" i="25" s="1"/>
  <c r="D477" i="31"/>
  <c r="D157" i="31" l="1"/>
  <c r="D158" i="31" s="1"/>
  <c r="B73" i="29" s="1"/>
  <c r="D155" i="31"/>
  <c r="D547" i="33"/>
  <c r="B45" i="29" s="1"/>
  <c r="D547" i="43"/>
  <c r="B44" i="29" s="1"/>
  <c r="D265" i="33"/>
  <c r="D266" i="33" s="1"/>
  <c r="B90" i="29" s="1"/>
  <c r="D547" i="31"/>
  <c r="B46" i="29" s="1"/>
  <c r="D204" i="33"/>
  <c r="D205" i="33" s="1"/>
  <c r="B81" i="29" s="1"/>
  <c r="D157" i="43"/>
  <c r="D158" i="43" s="1"/>
  <c r="B71" i="29" s="1"/>
  <c r="D478" i="36"/>
  <c r="D443" i="36"/>
  <c r="D444" i="36" s="1"/>
  <c r="B124" i="29" s="1"/>
  <c r="D357" i="36"/>
  <c r="D358" i="36" s="1"/>
  <c r="B106" i="29" s="1"/>
  <c r="D204" i="36"/>
  <c r="D205" i="36" s="1"/>
  <c r="B79" i="29" s="1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<sst xmlns="http://schemas.openxmlformats.org/spreadsheetml/2006/main" count="3716" uniqueCount="433">
  <si>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</si>
  <si>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</si>
  <si>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</si>
  <si>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</si>
  <si>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</si>
  <si>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</si>
  <si>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</si>
  <si>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</si>
  <si>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</si>
  <si>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</si>
  <si>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</si>
  <si>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</si>
  <si>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</si>
  <si>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</si>
  <si>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</si>
  <si>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</si>
  <si>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</si>
  <si>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</si>
  <si>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</si>
  <si>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</si>
  <si>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</si>
  <si>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</si>
  <si>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</si>
  <si>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</si>
  <si>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</si>
  <si>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</si>
  <si>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</si>
  <si>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</si>
  <si>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</si>
  <si>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</si>
  <si>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</si>
  <si>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</si>
  <si>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</si>
  <si>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</si>
  <si>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</si>
  <si>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</si>
  <si>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</si>
  <si>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</si>
  <si>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</si>
  <si>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</si>
  <si>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</si>
  <si>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</si>
  <si>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</si>
  <si>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</si>
  <si>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</si>
  <si>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</si>
  <si>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</si>
  <si>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</si>
  <si>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</si>
  <si>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</si>
  <si>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</si>
  <si>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</si>
  <si>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</si>
  <si>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</si>
  <si>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</si>
  <si>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</si>
  <si>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</si>
  <si>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</si>
  <si>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</si>
  <si>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</si>
  <si>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</si>
  <si>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</si>
  <si>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</si>
  <si>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</si>
  <si>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</si>
  <si>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</si>
  <si>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</si>
  <si>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</si>
  <si>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</si>
  <si>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</si>
  <si>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</si>
  <si>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</si>
  <si>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</si>
  <si>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</si>
  <si>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</si>
  <si>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</si>
  <si>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</si>
  <si>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</si>
  <si>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</si>
  <si>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</si>
  <si>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</si>
  <si>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</si>
  <si>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</si>
  <si>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</si>
  <si>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</si>
  <si>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</si>
  <si>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</si>
  <si>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</si>
  <si>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</si>
  <si>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</si>
  <si>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</si>
  <si>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</si>
  <si>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</si>
  <si>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</si>
  <si>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</si>
  <si>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</si>
  <si>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</si>
  <si>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</si>
  <si>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</si>
  <si>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</si>
  <si>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</si>
  <si>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</si>
  <si>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</si>
  <si>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</si>
  <si>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</si>
  <si>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</si>
  <si>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</si>
  <si>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</si>
  <si>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</si>
  <si>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</si>
  <si>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</si>
  <si>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</si>
  <si>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</si>
  <si>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</si>
  <si>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</si>
  <si>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</si>
  <si>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</si>
  <si>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</si>
  <si>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</si>
  <si>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</si>
  <si>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</si>
  <si>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</si>
  <si>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</si>
  <si>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</si>
  <si>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</si>
  <si>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</si>
  <si>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</si>
  <si>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</si>
  <si>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</si>
  <si>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</si>
  <si>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</si>
  <si>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</si>
  <si>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</si>
  <si>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</si>
  <si>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</si>
  <si>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</si>
  <si>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</si>
  <si>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</si>
  <si>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</si>
  <si>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</si>
  <si>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</si>
  <si>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</si>
  <si>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</si>
  <si>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</si>
  <si>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</si>
  <si>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</si>
  <si>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</si>
  <si>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</si>
  <si>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</si>
  <si>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</si>
  <si>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</si>
  <si>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</si>
  <si>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</si>
  <si>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</si>
  <si>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</si>
  <si>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</si>
  <si>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</si>
  <si>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</si>
  <si>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</si>
  <si>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</si>
  <si>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</si>
  <si>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</si>
  <si>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</si>
  <si>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</si>
  <si>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</si>
  <si>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</si>
  <si>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</si>
  <si>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</si>
  <si>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</si>
  <si>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</si>
  <si>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</si>
  <si>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</si>
  <si>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</si>
  <si>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</si>
  <si>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</si>
  <si>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</si>
  <si>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</si>
  <si>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</si>
  <si>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</si>
  <si>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</si>
  <si>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</si>
  <si>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</si>
  <si>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</si>
  <si>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</si>
  <si>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</si>
  <si>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</si>
  <si>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</si>
  <si>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</si>
  <si>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</si>
  <si>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</si>
  <si>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</si>
  <si>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</si>
  <si>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</si>
  <si>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</si>
  <si>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</si>
  <si>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</si>
  <si>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</si>
  <si>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</si>
  <si>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</si>
  <si>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</si>
  <si>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</si>
  <si>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</si>
  <si>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</si>
  <si>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</si>
  <si>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</si>
  <si>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</si>
  <si>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</si>
  <si>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</si>
  <si>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</si>
  <si>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</si>
  <si>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</si>
  <si>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</si>
  <si>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</si>
  <si>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</si>
  <si>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</si>
  <si>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</si>
  <si>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</si>
  <si>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</si>
  <si>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</si>
  <si>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</si>
  <si>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</si>
  <si>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</si>
  <si>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</si>
  <si>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</si>
  <si>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</si>
  <si>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</si>
  <si>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</si>
  <si>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</si>
  <si>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</si>
  <si>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</si>
  <si>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</si>
  <si>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</si>
  <si>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</si>
  <si>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</si>
  <si>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</si>
  <si>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</si>
  <si>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</si>
  <si>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</si>
  <si>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</si>
  <si>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</si>
  <si>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</si>
  <si>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</si>
  <si>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</si>
  <si>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</si>
  <si>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</si>
  <si>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</si>
  <si>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</si>
  <si>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</si>
  <si>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</si>
  <si>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</si>
  <si>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</si>
  <si>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</si>
  <si>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</si>
  <si>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</si>
  <si>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</si>
  <si>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</si>
  <si>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</si>
  <si>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</si>
  <si>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</si>
  <si>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</si>
  <si>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</si>
  <si>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</si>
  <si>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</si>
  <si>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</si>
  <si>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</si>
  <si>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</si>
  <si>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</si>
  <si>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</si>
  <si>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</si>
  <si>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</si>
  <si>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</si>
  <si>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</si>
  <si>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</si>
  <si>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</si>
  <si>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</si>
  <si>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</si>
  <si>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</si>
  <si>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</si>
  <si>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</si>
  <si>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</si>
  <si>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</si>
  <si>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</si>
  <si>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</si>
  <si>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</si>
  <si>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</si>
  <si>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</si>
  <si>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</si>
  <si>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</si>
  <si>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</si>
  <si>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</si>
  <si>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</si>
  <si>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</si>
  <si>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</si>
  <si>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</si>
  <si>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</si>
  <si>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</si>
  <si>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</si>
  <si>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</si>
  <si>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</si>
  <si>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</si>
  <si>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</si>
  <si>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</si>
  <si>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</si>
  <si>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</si>
  <si>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</si>
  <si>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</si>
  <si>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</si>
  <si>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</si>
  <si>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</si>
  <si>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</si>
  <si>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</si>
  <si>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</si>
  <si>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</si>
  <si>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</si>
  <si>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</si>
  <si>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</si>
  <si>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</si>
  <si>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</si>
  <si>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</si>
  <si>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</si>
  <si>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</si>
  <si>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</si>
  <si>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</si>
  <si>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</si>
  <si>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</si>
  <si>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</si>
  <si>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</si>
  <si>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</si>
  <si>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</si>
  <si>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</si>
  <si>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</si>
  <si>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</si>
  <si>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</si>
  <si>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</si>
  <si>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</si>
  <si>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</si>
  <si>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</si>
  <si>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</si>
  <si>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</si>
  <si>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</si>
  <si>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</si>
  <si>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</si>
  <si>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</si>
  <si>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</si>
  <si>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</si>
  <si>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</si>
  <si>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</si>
  <si>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</si>
  <si>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</si>
  <si>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</si>
  <si>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</si>
  <si>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</si>
  <si>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</si>
  <si>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</si>
  <si>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</si>
  <si>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</si>
  <si>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</si>
  <si>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</si>
  <si>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</si>
  <si>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</si>
  <si>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</si>
  <si>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</si>
  <si>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</si>
  <si>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</si>
  <si>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</si>
  <si>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</si>
  <si>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</si>
  <si>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</si>
  <si>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</si>
  <si>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</si>
  <si>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</si>
  <si>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</si>
  <si>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</si>
  <si>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</si>
  <si>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</si>
  <si>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</si>
  <si>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</si>
  <si>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</si>
  <si>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</si>
  <si>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</si>
  <si>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</si>
  <si>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</si>
  <si>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</si>
  <si>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</si>
  <si>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</si>
  <si>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</si>
  <si>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</si>
  <si>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</si>
  <si>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</si>
  <si>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</si>
  <si>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</si>
  <si>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</si>
  <si>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</si>
  <si>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</si>
  <si>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</si>
  <si>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</si>
  <si>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</si>
  <si>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</si>
  <si>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</si>
  <si>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</si>
  <si>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</si>
  <si>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</si>
  <si>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</si>
  <si>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</si>
  <si>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</si>
  <si>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</si>
  <si>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</si>
  <si>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QLC</t>
  </si>
  <si>
    <t>Magasin Carrefour EXPRESS</t>
  </si>
  <si>
    <t>Dr HEND KAMOUN</t>
  </si>
  <si>
    <t>Directeur du magasin et chefs rayons</t>
  </si>
  <si>
    <t>Manque d'enregistrement du contrôle à la réception des poissons livrés le 01/06/2018</t>
  </si>
  <si>
    <t>thermomètre à sonde déréglé et non utilisé</t>
  </si>
  <si>
    <t>Sol sale de la chambre froide</t>
  </si>
  <si>
    <t>plusieurs articles périmés ont été retrouvés au rayon PGC :
• 2 paquets de cereal fitness DLC 05/05/2018
• 3 unités MaÏs aromatisé sweet honey DLC 28/02/2018
• 2 bouteilles salad dressing remia DLC 10/06/2018</t>
  </si>
  <si>
    <t>non respect du FEFO pour l'article choco goal</t>
  </si>
  <si>
    <t>linéaire sale au niveau du couscous</t>
  </si>
  <si>
    <t>sol sale de la chambre froide</t>
  </si>
  <si>
    <t>thermomère a sonde déréglé et non utilisé</t>
  </si>
  <si>
    <t>manque d'enregistrement des températures a cœur</t>
  </si>
  <si>
    <t>présence de 5 unités de mais surgelés dont la DLC est 20/06/2018 non retirés</t>
  </si>
  <si>
    <t>présence de givre au niveau du meuble surgelés london dairy</t>
  </si>
  <si>
    <t>température affichée est 2,9°C et la température vérifiée 4°C</t>
  </si>
  <si>
    <t>l'autocontrole de nettoyage n'était pas réalisé</t>
  </si>
  <si>
    <t>La réalisation des analyses coproparasitologiques est prévue pour fin juin 2018</t>
  </si>
  <si>
    <t>Assurer la conservation des certificats de salubrité pou les poissons livrés les weekends</t>
  </si>
  <si>
    <t>absence de distributeurs savon liquide aux vestiaires</t>
  </si>
  <si>
    <t>certains casiers sont rouillés</t>
  </si>
  <si>
    <t>absence de porte pour le local poubelle</t>
  </si>
  <si>
    <t>Présence de givre au niveau du meuble surgelés london dairy</t>
  </si>
  <si>
    <t xml:space="preserve">l’étiquetage du produit hrouss épices et saveurs lot 04/2018 est non conforme (certaines mentions sont barrés au marqueur) </t>
  </si>
  <si>
    <t>prévoir un thermomtre a sonde fonctionnel</t>
  </si>
  <si>
    <t>prévoir un thermomètre à sonde fonctionnel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</si>
</sst>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333792"/>
        <c:axId val="66334352"/>
      </c:barChart>
      <c:catAx>
        <c:axId val="6633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334352"/>
        <c:crosses val="autoZero"/>
        <c:auto val="1"/>
        <c:lblAlgn val="ctr"/>
        <c:lblOffset val="100"/>
        <c:noMultiLvlLbl val="0"/>
      </c:catAx>
      <c:valAx>
        <c:axId val="6633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33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835600"/>
        <c:axId val="204836160"/>
      </c:barChart>
      <c:catAx>
        <c:axId val="20483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836160"/>
        <c:crosses val="autoZero"/>
        <c:auto val="1"/>
        <c:lblAlgn val="ctr"/>
        <c:lblOffset val="100"/>
        <c:noMultiLvlLbl val="0"/>
      </c:catAx>
      <c:valAx>
        <c:axId val="20483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83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924464"/>
        <c:axId val="204925024"/>
      </c:barChart>
      <c:catAx>
        <c:axId val="20492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925024"/>
        <c:crosses val="autoZero"/>
        <c:auto val="1"/>
        <c:lblAlgn val="ctr"/>
        <c:lblOffset val="100"/>
        <c:noMultiLvlLbl val="0"/>
      </c:catAx>
      <c:valAx>
        <c:axId val="20492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92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063872"/>
        <c:axId val="205064432"/>
      </c:barChart>
      <c:catAx>
        <c:axId val="20506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064432"/>
        <c:crosses val="autoZero"/>
        <c:auto val="1"/>
        <c:lblAlgn val="ctr"/>
        <c:lblOffset val="100"/>
        <c:noMultiLvlLbl val="0"/>
      </c:catAx>
      <c:valAx>
        <c:axId val="20506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06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067232"/>
        <c:axId val="205422528"/>
      </c:barChart>
      <c:catAx>
        <c:axId val="20506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422528"/>
        <c:crosses val="autoZero"/>
        <c:auto val="1"/>
        <c:lblAlgn val="ctr"/>
        <c:lblOffset val="100"/>
        <c:noMultiLvlLbl val="0"/>
      </c:catAx>
      <c:valAx>
        <c:axId val="20542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06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425328"/>
        <c:axId val="205425888"/>
      </c:barChart>
      <c:catAx>
        <c:axId val="20542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425888"/>
        <c:crosses val="autoZero"/>
        <c:auto val="1"/>
        <c:lblAlgn val="ctr"/>
        <c:lblOffset val="100"/>
        <c:noMultiLvlLbl val="0"/>
      </c:catAx>
      <c:valAx>
        <c:axId val="20542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42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20592"/>
        <c:axId val="205121152"/>
      </c:barChart>
      <c:catAx>
        <c:axId val="20512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21152"/>
        <c:crosses val="autoZero"/>
        <c:auto val="1"/>
        <c:lblAlgn val="ctr"/>
        <c:lblOffset val="100"/>
        <c:noMultiLvlLbl val="0"/>
      </c:catAx>
      <c:valAx>
        <c:axId val="20512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2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0.88076923076923075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351712"/>
        <c:axId val="205352272"/>
      </c:barChart>
      <c:catAx>
        <c:axId val="20535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352272"/>
        <c:crosses val="autoZero"/>
        <c:auto val="1"/>
        <c:lblAlgn val="ctr"/>
        <c:lblOffset val="100"/>
        <c:noMultiLvlLbl val="0"/>
      </c:catAx>
      <c:valAx>
        <c:axId val="20535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35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0.87094017094017095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5780224"/>
        <c:axId val="205780784"/>
        <c:extLst xmlns:c16r2="http://schemas.microsoft.com/office/drawing/2015/06/chart"/>
      </c:barChart>
      <c:catAx>
        <c:axId val="205780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0784"/>
        <c:crosses val="autoZero"/>
        <c:auto val="1"/>
        <c:lblAlgn val="ctr"/>
        <c:lblOffset val="100"/>
        <c:noMultiLvlLbl val="0"/>
      </c:catAx>
      <c:valAx>
        <c:axId val="205780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0.76142857142857145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5787856"/>
        <c:axId val="205788416"/>
        <c:extLst xmlns:c16r2="http://schemas.microsoft.com/office/drawing/2015/06/chart"/>
      </c:barChart>
      <c:catAx>
        <c:axId val="20578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8416"/>
        <c:crosses val="autoZero"/>
        <c:auto val="1"/>
        <c:lblAlgn val="ctr"/>
        <c:lblOffset val="100"/>
        <c:noMultiLvlLbl val="0"/>
      </c:catAx>
      <c:valAx>
        <c:axId val="20578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035520"/>
        <c:axId val="204036080"/>
      </c:barChart>
      <c:catAx>
        <c:axId val="20403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036080"/>
        <c:crosses val="autoZero"/>
        <c:auto val="1"/>
        <c:lblAlgn val="ctr"/>
        <c:lblOffset val="100"/>
        <c:noMultiLvlLbl val="0"/>
      </c:catAx>
      <c:valAx>
        <c:axId val="20403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03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024208"/>
        <c:axId val="204024768"/>
      </c:barChart>
      <c:catAx>
        <c:axId val="20402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024768"/>
        <c:crosses val="autoZero"/>
        <c:auto val="1"/>
        <c:lblAlgn val="ctr"/>
        <c:lblOffset val="100"/>
        <c:noMultiLvlLbl val="0"/>
      </c:catAx>
      <c:valAx>
        <c:axId val="20402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02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112992"/>
        <c:axId val="204113552"/>
      </c:barChart>
      <c:catAx>
        <c:axId val="20411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113552"/>
        <c:crosses val="autoZero"/>
        <c:auto val="1"/>
        <c:lblAlgn val="ctr"/>
        <c:lblOffset val="100"/>
        <c:noMultiLvlLbl val="0"/>
      </c:catAx>
      <c:valAx>
        <c:axId val="20411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11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280784"/>
        <c:axId val="204281344"/>
      </c:barChart>
      <c:catAx>
        <c:axId val="2042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281344"/>
        <c:crosses val="autoZero"/>
        <c:auto val="1"/>
        <c:lblAlgn val="ctr"/>
        <c:lblOffset val="100"/>
        <c:noMultiLvlLbl val="0"/>
      </c:catAx>
      <c:valAx>
        <c:axId val="20428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28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284144"/>
        <c:axId val="204615232"/>
      </c:barChart>
      <c:catAx>
        <c:axId val="20428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615232"/>
        <c:crosses val="autoZero"/>
        <c:auto val="1"/>
        <c:lblAlgn val="ctr"/>
        <c:lblOffset val="100"/>
        <c:noMultiLvlLbl val="0"/>
      </c:catAx>
      <c:valAx>
        <c:axId val="20461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28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618032"/>
        <c:axId val="204618592"/>
      </c:barChart>
      <c:catAx>
        <c:axId val="20461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618592"/>
        <c:crosses val="autoZero"/>
        <c:auto val="1"/>
        <c:lblAlgn val="ctr"/>
        <c:lblOffset val="100"/>
        <c:noMultiLvlLbl val="0"/>
      </c:catAx>
      <c:valAx>
        <c:axId val="20461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618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0.52777777777777779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887264"/>
        <c:axId val="204887824"/>
      </c:barChart>
      <c:catAx>
        <c:axId val="20488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887824"/>
        <c:crosses val="autoZero"/>
        <c:auto val="1"/>
        <c:lblAlgn val="ctr"/>
        <c:lblOffset val="100"/>
        <c:noMultiLvlLbl val="0"/>
      </c:catAx>
      <c:valAx>
        <c:axId val="20488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88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471584"/>
        <c:axId val="204472144"/>
      </c:barChart>
      <c:catAx>
        <c:axId val="20447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472144"/>
        <c:crosses val="autoZero"/>
        <c:auto val="1"/>
        <c:lblAlgn val="ctr"/>
        <c:lblOffset val="100"/>
        <c:noMultiLvlLbl val="0"/>
      </c:catAx>
      <c:valAx>
        <c:axId val="20447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47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0" zoomScaleSheetLayoutView="100" workbookViewId="0">
      <selection activeCell="M5" sqref="M5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408</v>
      </c>
      <c r="B18" s="317"/>
      <c r="C18" s="317"/>
      <c r="D18" s="318" t="s">
        <v>407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QLC</v>
      </c>
    </row>
    <row r="24" spans="1:11" ht="33" customHeight="1" x14ac:dyDescent="0.25">
      <c r="A24" s="242" t="s">
        <v>327</v>
      </c>
      <c r="B24" s="312">
        <f>AVERAGE('A1 Exploitation'!D549,'A1 Technique'!D199)</f>
        <v>0.87094017094017095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QLC</v>
      </c>
    </row>
    <row r="34" spans="1:10" ht="33" customHeight="1" x14ac:dyDescent="0.25">
      <c r="A34" s="242" t="s">
        <v>327</v>
      </c>
      <c r="B34" s="312">
        <f>'A1 Exploitation'!D549</f>
        <v>0.88076923076923075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QLC</v>
      </c>
    </row>
    <row r="43" spans="1:10" ht="33" customHeight="1" x14ac:dyDescent="0.25">
      <c r="A43" s="242" t="s">
        <v>327</v>
      </c>
      <c r="B43" s="312">
        <f>AVERAGE('A1 Exploitation'!D547, 'A1 Technique'!D197)</f>
        <v>0.76142857142857145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QLC</v>
      </c>
    </row>
    <row r="52" spans="1:10" ht="33" customHeight="1" x14ac:dyDescent="0.25">
      <c r="A52" s="242" t="s">
        <v>327</v>
      </c>
      <c r="B52" s="315">
        <f>'A1 Exploitation'!D46</f>
        <v>0.9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QLC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QLC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QLC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QLC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QLC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QLC</v>
      </c>
    </row>
    <row r="106" spans="1:10" ht="33" customHeight="1" x14ac:dyDescent="0.25">
      <c r="A106" s="242" t="s">
        <v>327</v>
      </c>
      <c r="B106" s="312">
        <f>'A1 Exploitation'!D358</f>
        <v>0.97916666666666663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QLC</v>
      </c>
    </row>
    <row r="115" spans="1:10" ht="33" customHeight="1" x14ac:dyDescent="0.25">
      <c r="A115" s="242" t="s">
        <v>327</v>
      </c>
      <c r="B115" s="312">
        <f>'A1 Exploitation'!D391</f>
        <v>0.52777777777777779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QLC</v>
      </c>
    </row>
    <row r="124" spans="1:10" ht="33" customHeight="1" x14ac:dyDescent="0.25">
      <c r="A124" s="242" t="s">
        <v>327</v>
      </c>
      <c r="B124" s="312">
        <f>'A1 Exploitation'!D444</f>
        <v>0.91379310344827591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QLC</v>
      </c>
    </row>
    <row r="133" spans="1:10" ht="33" customHeight="1" x14ac:dyDescent="0.25">
      <c r="A133" s="242" t="s">
        <v>327</v>
      </c>
      <c r="B133" s="312">
        <f>'A1 Exploitation'!D481</f>
        <v>0.88095238095238093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QLC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QLC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QLC</v>
      </c>
    </row>
    <row r="161" spans="1:10" ht="33" customHeight="1" x14ac:dyDescent="0.25">
      <c r="A161" s="242" t="s">
        <v>327</v>
      </c>
      <c r="B161" s="312">
        <f>'A1 Exploitation'!D534</f>
        <v>1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QLC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QLC</v>
      </c>
    </row>
    <row r="179" spans="1:10" ht="33" customHeight="1" x14ac:dyDescent="0.25">
      <c r="A179" s="242" t="s">
        <v>327</v>
      </c>
      <c r="B179" s="312">
        <f>'A1 Technique'!D199</f>
        <v>0.86111111111111116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70" zoomScaleSheetLayoutView="70" workbookViewId="0">
      <selection activeCell="E33" sqref="E33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39"/>
      <c r="E1" s="339"/>
      <c r="F1" s="339"/>
      <c r="G1" s="339"/>
    </row>
    <row r="2" spans="1:7" ht="24.75" x14ac:dyDescent="0.5">
      <c r="C2" s="21">
        <v>1</v>
      </c>
      <c r="D2" s="204"/>
      <c r="E2" s="198"/>
      <c r="F2" s="154"/>
      <c r="G2" s="104"/>
    </row>
    <row r="3" spans="1:7" ht="24.75" x14ac:dyDescent="0.5">
      <c r="C3" s="21">
        <v>2</v>
      </c>
      <c r="D3" s="204"/>
      <c r="E3" s="198"/>
      <c r="F3" s="154"/>
      <c r="G3" s="104"/>
    </row>
    <row r="4" spans="1:7" ht="24.75" x14ac:dyDescent="0.5">
      <c r="C4" s="21" t="s">
        <v>32</v>
      </c>
      <c r="D4" s="204"/>
      <c r="E4" s="198"/>
      <c r="F4" s="154"/>
      <c r="G4" s="104"/>
    </row>
    <row r="5" spans="1:7" ht="24.75" x14ac:dyDescent="0.5">
      <c r="D5" s="204"/>
      <c r="E5" s="198"/>
      <c r="F5" s="154"/>
      <c r="G5" s="104"/>
    </row>
    <row r="6" spans="1:7" ht="24.75" x14ac:dyDescent="0.5">
      <c r="D6" s="204"/>
      <c r="E6" s="198"/>
      <c r="F6" s="154"/>
      <c r="G6" s="104"/>
    </row>
    <row r="7" spans="1:7" ht="24.75" x14ac:dyDescent="0.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5">
      <c r="A8" s="341" t="str">
        <f>'Page de garde'!D18</f>
        <v>QLC</v>
      </c>
      <c r="B8" s="341"/>
      <c r="C8" s="341"/>
      <c r="D8" s="341"/>
      <c r="E8" s="341"/>
      <c r="F8" s="341"/>
      <c r="G8" s="104"/>
    </row>
    <row r="9" spans="1:7" ht="24.75" x14ac:dyDescent="0.5">
      <c r="A9" s="245" t="s">
        <v>42</v>
      </c>
      <c r="B9" s="342" t="s">
        <v>409</v>
      </c>
      <c r="C9" s="342"/>
      <c r="D9" s="342"/>
      <c r="E9" s="342"/>
      <c r="F9" s="342"/>
      <c r="G9" s="104"/>
    </row>
    <row r="10" spans="1:7" ht="24.75" x14ac:dyDescent="0.5">
      <c r="A10" s="246" t="s">
        <v>44</v>
      </c>
      <c r="B10" s="343" t="s">
        <v>410</v>
      </c>
      <c r="C10" s="343"/>
      <c r="D10" s="343"/>
      <c r="E10" s="343"/>
      <c r="F10" s="343"/>
      <c r="G10" s="104"/>
    </row>
    <row r="11" spans="1:7" ht="24.75" x14ac:dyDescent="0.5">
      <c r="A11" s="245" t="s">
        <v>43</v>
      </c>
      <c r="B11" s="338">
        <v>43264</v>
      </c>
      <c r="C11" s="338"/>
      <c r="D11" s="338"/>
      <c r="E11" s="338"/>
      <c r="F11" s="338"/>
      <c r="G11" s="104"/>
    </row>
    <row r="12" spans="1:7" ht="24.75" x14ac:dyDescent="0.5">
      <c r="A12" s="245" t="s">
        <v>239</v>
      </c>
      <c r="B12" s="336">
        <f>D549</f>
        <v>0.88076923076923075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43264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3" x14ac:dyDescent="0.3">
      <c r="A33" s="4" t="s">
        <v>51</v>
      </c>
      <c r="B33" s="109">
        <v>0</v>
      </c>
      <c r="C33" s="110"/>
      <c r="D33" s="192" t="s">
        <v>412</v>
      </c>
      <c r="E33" s="74" t="s">
        <v>432</v>
      </c>
      <c r="F33" s="158"/>
    </row>
    <row r="34" spans="1:7" ht="81.75" customHeight="1" x14ac:dyDescent="0.3">
      <c r="A34" s="170" t="s">
        <v>153</v>
      </c>
      <c r="B34" s="109">
        <v>1</v>
      </c>
      <c r="C34" s="235" t="str">
        <f>IF(B34=0, -5, "0")</f>
        <v>0</v>
      </c>
      <c r="D34" s="102" t="s">
        <v>411</v>
      </c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43264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43264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43264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43264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43264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33" x14ac:dyDescent="0.3">
      <c r="A273" s="176" t="s">
        <v>363</v>
      </c>
      <c r="B273" s="109" t="s">
        <v>32</v>
      </c>
      <c r="C273" s="122"/>
      <c r="D273" s="74" t="s">
        <v>425</v>
      </c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43264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1</v>
      </c>
      <c r="C325" s="109"/>
      <c r="D325" s="74" t="s">
        <v>413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43264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1</v>
      </c>
      <c r="C377" s="109"/>
      <c r="D377" s="74" t="s">
        <v>416</v>
      </c>
      <c r="E377" s="73"/>
      <c r="F377" s="158"/>
      <c r="G377" s="106"/>
    </row>
    <row r="378" spans="1:7" ht="116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414</v>
      </c>
      <c r="E378" s="85"/>
      <c r="F378" s="158"/>
      <c r="G378" s="106"/>
    </row>
    <row r="379" spans="1:7" x14ac:dyDescent="0.3">
      <c r="A379" s="53" t="s">
        <v>132</v>
      </c>
      <c r="B379" s="109">
        <v>1</v>
      </c>
      <c r="C379" s="109"/>
      <c r="D379" s="74" t="s">
        <v>415</v>
      </c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430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0.15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19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0.52777777777777779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43264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1</v>
      </c>
      <c r="C398" s="109"/>
      <c r="D398" s="74" t="s">
        <v>417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418</v>
      </c>
      <c r="E404" s="74" t="s">
        <v>431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3" x14ac:dyDescent="0.3">
      <c r="A433" s="4" t="s">
        <v>228</v>
      </c>
      <c r="B433" s="109">
        <v>1</v>
      </c>
      <c r="C433" s="109"/>
      <c r="D433" s="108" t="s">
        <v>420</v>
      </c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2</v>
      </c>
      <c r="C438" s="122" t="str">
        <f>IF(B438=0, -5, "0")</f>
        <v>0</v>
      </c>
      <c r="D438" s="108" t="s">
        <v>419</v>
      </c>
      <c r="E438" s="73"/>
      <c r="F438" s="158"/>
      <c r="G438" s="11"/>
    </row>
    <row r="439" spans="1:7" ht="45" x14ac:dyDescent="0.3">
      <c r="A439" s="4" t="s">
        <v>249</v>
      </c>
      <c r="B439" s="225">
        <v>1</v>
      </c>
      <c r="C439" s="109"/>
      <c r="D439" s="199">
        <v>0.33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0.91379310344827591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43264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1</v>
      </c>
      <c r="C451" s="109"/>
      <c r="D451" s="74" t="s">
        <v>417</v>
      </c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11</v>
      </c>
    </row>
    <row r="458" spans="1:6" x14ac:dyDescent="0.3">
      <c r="A458" s="248" t="s">
        <v>35</v>
      </c>
      <c r="B458" s="249"/>
      <c r="C458" s="250"/>
      <c r="D458" s="251">
        <f>D457/(COUNT(B451:C456)*2)</f>
        <v>0.91666666666666663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0</v>
      </c>
      <c r="C474" s="167"/>
      <c r="D474" s="95" t="s">
        <v>423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0</v>
      </c>
      <c r="C476" s="116"/>
      <c r="D476" s="199">
        <v>0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0.8666666666666667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37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0.88095238095238093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43264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43264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43264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2</v>
      </c>
      <c r="C522" s="109"/>
      <c r="D522" s="74" t="s">
        <v>424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43264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0.76142857142857145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0.88076923076923075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309:B313 B248:B255 B325:B332 B337:B348 B273:B284 B365:B372 B377:B382 B350:B352 B398:B405 B410:B416 B421:B425 B430:B434 B384:B385 B451:B456 B461:B470 B436:B438 B488:B492 B472:B475 B496:B497 B509:B511 B289:B307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42" zoomScale="60" zoomScaleNormal="90" workbookViewId="0">
      <selection activeCell="D192" sqref="D19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39"/>
      <c r="E1" s="339"/>
      <c r="F1" s="339"/>
      <c r="G1" s="339"/>
    </row>
    <row r="2" spans="1:7" s="11" customFormat="1" ht="24.75" x14ac:dyDescent="0.5">
      <c r="A2" s="10"/>
      <c r="B2" s="21">
        <v>1</v>
      </c>
      <c r="D2" s="198"/>
      <c r="E2" s="198"/>
      <c r="F2" s="198"/>
      <c r="G2" s="104"/>
    </row>
    <row r="3" spans="1:7" s="11" customFormat="1" ht="24.75" x14ac:dyDescent="0.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5">
      <c r="A5" s="10"/>
      <c r="D5" s="198"/>
      <c r="E5" s="198"/>
      <c r="F5" s="198"/>
      <c r="G5" s="104"/>
    </row>
    <row r="6" spans="1:7" s="11" customFormat="1" ht="37.5" customHeight="1" x14ac:dyDescent="0.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5">
      <c r="A7" s="341" t="str">
        <f>'A1 Exploitation'!A8:F8</f>
        <v>QLC</v>
      </c>
      <c r="B7" s="341"/>
      <c r="C7" s="341"/>
      <c r="D7" s="341"/>
      <c r="E7" s="341"/>
      <c r="F7" s="341"/>
      <c r="G7" s="104"/>
    </row>
    <row r="8" spans="1:7" s="11" customFormat="1" ht="24.75" x14ac:dyDescent="0.5">
      <c r="A8" s="245" t="s">
        <v>42</v>
      </c>
      <c r="B8" s="361" t="str">
        <f>'A1 Exploitation'!B9:F9</f>
        <v>Dr HEND KAMOUN</v>
      </c>
      <c r="C8" s="361"/>
      <c r="D8" s="361"/>
      <c r="E8" s="361"/>
      <c r="F8" s="361"/>
      <c r="G8" s="104"/>
    </row>
    <row r="9" spans="1:7" s="11" customFormat="1" ht="24.75" x14ac:dyDescent="0.5">
      <c r="A9" s="246" t="s">
        <v>44</v>
      </c>
      <c r="B9" s="362" t="str">
        <f>'A1 Exploitation'!B10:F10</f>
        <v>Directeur du magasin et chefs rayons</v>
      </c>
      <c r="C9" s="362"/>
      <c r="D9" s="362"/>
      <c r="E9" s="362"/>
      <c r="F9" s="362"/>
      <c r="G9" s="104"/>
    </row>
    <row r="10" spans="1:7" s="11" customFormat="1" ht="24.75" x14ac:dyDescent="0.5">
      <c r="A10" s="245" t="s">
        <v>43</v>
      </c>
      <c r="B10" s="359">
        <f>'A1 Exploitation'!B11:F11</f>
        <v>43264</v>
      </c>
      <c r="C10" s="359"/>
      <c r="D10" s="359"/>
      <c r="E10" s="359"/>
      <c r="F10" s="359"/>
      <c r="G10" s="104"/>
    </row>
    <row r="11" spans="1:7" s="11" customFormat="1" ht="24.75" x14ac:dyDescent="0.5">
      <c r="A11" s="245" t="s">
        <v>294</v>
      </c>
      <c r="B11" s="358">
        <f>D199</f>
        <v>0.86111111111111116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10</v>
      </c>
    </row>
    <row r="23" spans="1:7" x14ac:dyDescent="0.3">
      <c r="A23" s="346" t="s">
        <v>295</v>
      </c>
      <c r="B23" s="347"/>
      <c r="C23" s="348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14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10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12</v>
      </c>
    </row>
    <row r="53" spans="1:7" x14ac:dyDescent="0.3">
      <c r="A53" s="346" t="s">
        <v>295</v>
      </c>
      <c r="B53" s="347"/>
      <c r="C53" s="348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0.75" x14ac:dyDescent="0.3">
      <c r="A59" s="20" t="s">
        <v>92</v>
      </c>
      <c r="B59" s="73">
        <v>1</v>
      </c>
      <c r="C59" s="73"/>
      <c r="D59" s="77" t="s">
        <v>421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422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13</v>
      </c>
    </row>
    <row r="64" spans="1:7" x14ac:dyDescent="0.3">
      <c r="A64" s="346" t="s">
        <v>295</v>
      </c>
      <c r="B64" s="347"/>
      <c r="C64" s="348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1</v>
      </c>
      <c r="C153" s="73"/>
      <c r="D153" s="74" t="s">
        <v>427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0</v>
      </c>
      <c r="C155" s="99">
        <f>IF(B155=0, -5, "0")</f>
        <v>-5</v>
      </c>
      <c r="D155" s="74" t="s">
        <v>426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8</v>
      </c>
    </row>
    <row r="162" spans="1:7" x14ac:dyDescent="0.3">
      <c r="A162" s="346" t="s">
        <v>295</v>
      </c>
      <c r="B162" s="347"/>
      <c r="C162" s="348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6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6</v>
      </c>
    </row>
    <row r="178" spans="1:7" x14ac:dyDescent="0.3">
      <c r="A178" s="346" t="s">
        <v>295</v>
      </c>
      <c r="B178" s="347"/>
      <c r="C178" s="348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1</v>
      </c>
      <c r="C181" s="73"/>
      <c r="D181" s="74" t="s">
        <v>428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9</v>
      </c>
    </row>
    <row r="187" spans="1:7" x14ac:dyDescent="0.3">
      <c r="A187" s="346" t="s">
        <v>295</v>
      </c>
      <c r="B187" s="347"/>
      <c r="C187" s="348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>
        <v>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429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5</v>
      </c>
    </row>
    <row r="195" spans="1:6" x14ac:dyDescent="0.3">
      <c r="A195" s="346" t="s">
        <v>295</v>
      </c>
      <c r="B195" s="347"/>
      <c r="C195" s="348"/>
      <c r="D195" s="288">
        <f>D194/(COUNT(B190:C193)*2)</f>
        <v>0.83333333333333337</v>
      </c>
    </row>
    <row r="197" spans="1:6" ht="18" x14ac:dyDescent="0.35">
      <c r="A197" s="47" t="s">
        <v>246</v>
      </c>
      <c r="B197" s="46"/>
      <c r="C197" s="46"/>
      <c r="D197" s="238"/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0.86111111111111116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39"/>
      <c r="E1" s="339"/>
      <c r="F1" s="339"/>
      <c r="G1" s="339"/>
    </row>
    <row r="2" spans="1:7" ht="24.75" x14ac:dyDescent="0.5">
      <c r="C2" s="21">
        <v>1</v>
      </c>
      <c r="D2" s="219"/>
      <c r="E2" s="204"/>
      <c r="F2" s="154"/>
      <c r="G2" s="104"/>
    </row>
    <row r="3" spans="1:7" ht="24.75" x14ac:dyDescent="0.5">
      <c r="C3" s="21">
        <v>2</v>
      </c>
      <c r="D3" s="219"/>
      <c r="E3" s="204"/>
      <c r="F3" s="154"/>
      <c r="G3" s="104"/>
    </row>
    <row r="4" spans="1:7" ht="24.75" x14ac:dyDescent="0.5">
      <c r="C4" s="21" t="s">
        <v>32</v>
      </c>
      <c r="D4" s="219"/>
      <c r="E4" s="204"/>
      <c r="F4" s="154"/>
      <c r="G4" s="104"/>
    </row>
    <row r="5" spans="1:7" ht="24.75" x14ac:dyDescent="0.5">
      <c r="D5" s="219"/>
      <c r="E5" s="204"/>
      <c r="F5" s="154"/>
      <c r="G5" s="104"/>
    </row>
    <row r="6" spans="1:7" ht="24.75" x14ac:dyDescent="0.5">
      <c r="D6" s="219"/>
      <c r="E6" s="204"/>
      <c r="F6" s="154"/>
      <c r="G6" s="104"/>
    </row>
    <row r="7" spans="1:7" ht="24.75" x14ac:dyDescent="0.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5">
      <c r="A8" s="341" t="str">
        <f>'Page de garde'!D18</f>
        <v>QLC</v>
      </c>
      <c r="B8" s="341"/>
      <c r="C8" s="341"/>
      <c r="D8" s="341"/>
      <c r="E8" s="341"/>
      <c r="F8" s="341"/>
      <c r="G8" s="104"/>
    </row>
    <row r="9" spans="1:7" ht="24.75" x14ac:dyDescent="0.5">
      <c r="A9" s="245" t="s">
        <v>42</v>
      </c>
      <c r="B9" s="342"/>
      <c r="C9" s="342"/>
      <c r="D9" s="342"/>
      <c r="E9" s="342"/>
      <c r="F9" s="342"/>
      <c r="G9" s="104"/>
    </row>
    <row r="10" spans="1:7" ht="24.75" x14ac:dyDescent="0.5">
      <c r="A10" s="246" t="s">
        <v>44</v>
      </c>
      <c r="B10" s="343"/>
      <c r="C10" s="343"/>
      <c r="D10" s="343"/>
      <c r="E10" s="343"/>
      <c r="F10" s="343"/>
      <c r="G10" s="104"/>
    </row>
    <row r="11" spans="1:7" ht="24.75" x14ac:dyDescent="0.5">
      <c r="A11" s="245" t="s">
        <v>43</v>
      </c>
      <c r="B11" s="338"/>
      <c r="C11" s="338"/>
      <c r="D11" s="338"/>
      <c r="E11" s="338"/>
      <c r="F11" s="338"/>
      <c r="G11" s="104"/>
    </row>
    <row r="12" spans="1:7" ht="24.75" x14ac:dyDescent="0.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39"/>
      <c r="E1" s="339"/>
      <c r="F1" s="339"/>
      <c r="G1" s="339"/>
    </row>
    <row r="2" spans="1:7" s="11" customFormat="1" ht="24.75" x14ac:dyDescent="0.5">
      <c r="A2" s="10"/>
      <c r="B2" s="21">
        <v>1</v>
      </c>
      <c r="D2" s="198"/>
      <c r="E2" s="198"/>
      <c r="F2" s="198"/>
      <c r="G2" s="104"/>
    </row>
    <row r="3" spans="1:7" s="11" customFormat="1" ht="24.75" x14ac:dyDescent="0.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5">
      <c r="A5" s="10"/>
      <c r="D5" s="198"/>
      <c r="E5" s="198"/>
      <c r="F5" s="198"/>
      <c r="G5" s="104"/>
    </row>
    <row r="6" spans="1:7" s="11" customFormat="1" ht="37.5" customHeight="1" x14ac:dyDescent="0.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5">
      <c r="A7" s="367" t="str">
        <f>'A2 Exploitation'!A8:F8</f>
        <v>QLC</v>
      </c>
      <c r="B7" s="367"/>
      <c r="C7" s="367"/>
      <c r="D7" s="367"/>
      <c r="E7" s="367"/>
      <c r="F7" s="367"/>
      <c r="G7" s="104"/>
    </row>
    <row r="8" spans="1:7" s="11" customFormat="1" ht="24.75" x14ac:dyDescent="0.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.75" x14ac:dyDescent="0.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.75" x14ac:dyDescent="0.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.75" x14ac:dyDescent="0.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39"/>
      <c r="E1" s="339"/>
      <c r="F1" s="339"/>
      <c r="G1" s="339"/>
    </row>
    <row r="2" spans="1:7" ht="24.75" x14ac:dyDescent="0.5">
      <c r="C2" s="21">
        <v>1</v>
      </c>
      <c r="D2" s="204"/>
      <c r="E2" s="198"/>
      <c r="F2" s="154"/>
      <c r="G2" s="104"/>
    </row>
    <row r="3" spans="1:7" ht="24.75" x14ac:dyDescent="0.5">
      <c r="C3" s="21">
        <v>2</v>
      </c>
      <c r="D3" s="204"/>
      <c r="E3" s="198"/>
      <c r="F3" s="154"/>
      <c r="G3" s="104"/>
    </row>
    <row r="4" spans="1:7" ht="24.75" x14ac:dyDescent="0.5">
      <c r="C4" s="21" t="s">
        <v>32</v>
      </c>
      <c r="D4" s="204"/>
      <c r="E4" s="198"/>
      <c r="F4" s="154"/>
      <c r="G4" s="104"/>
    </row>
    <row r="5" spans="1:7" ht="24.75" x14ac:dyDescent="0.5">
      <c r="D5" s="204"/>
      <c r="E5" s="198"/>
      <c r="F5" s="154"/>
      <c r="G5" s="104"/>
    </row>
    <row r="6" spans="1:7" ht="24.75" x14ac:dyDescent="0.5">
      <c r="D6" s="204"/>
      <c r="E6" s="198"/>
      <c r="F6" s="154"/>
      <c r="G6" s="104"/>
    </row>
    <row r="7" spans="1:7" ht="24.75" x14ac:dyDescent="0.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5">
      <c r="A8" s="341" t="str">
        <f>'Page de garde'!D18</f>
        <v>QLC</v>
      </c>
      <c r="B8" s="341"/>
      <c r="C8" s="341"/>
      <c r="D8" s="341"/>
      <c r="E8" s="341"/>
      <c r="F8" s="341"/>
      <c r="G8" s="104"/>
    </row>
    <row r="9" spans="1:7" ht="24.75" x14ac:dyDescent="0.5">
      <c r="A9" s="243" t="s">
        <v>42</v>
      </c>
      <c r="B9" s="372"/>
      <c r="C9" s="372"/>
      <c r="D9" s="372"/>
      <c r="E9" s="372"/>
      <c r="F9" s="372"/>
      <c r="G9" s="104"/>
    </row>
    <row r="10" spans="1:7" ht="24.75" x14ac:dyDescent="0.5">
      <c r="A10" s="244" t="s">
        <v>44</v>
      </c>
      <c r="B10" s="373"/>
      <c r="C10" s="373"/>
      <c r="D10" s="373"/>
      <c r="E10" s="373"/>
      <c r="F10" s="373"/>
      <c r="G10" s="104"/>
    </row>
    <row r="11" spans="1:7" ht="24.75" x14ac:dyDescent="0.5">
      <c r="A11" s="243" t="s">
        <v>43</v>
      </c>
      <c r="B11" s="371"/>
      <c r="C11" s="371"/>
      <c r="D11" s="371"/>
      <c r="E11" s="371"/>
      <c r="F11" s="371"/>
      <c r="G11" s="104"/>
    </row>
    <row r="12" spans="1:7" ht="24.75" x14ac:dyDescent="0.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39"/>
      <c r="E1" s="339"/>
      <c r="F1" s="339"/>
      <c r="G1" s="339"/>
    </row>
    <row r="2" spans="1:7" s="11" customFormat="1" ht="24.75" x14ac:dyDescent="0.5">
      <c r="A2" s="10"/>
      <c r="B2" s="21">
        <v>1</v>
      </c>
      <c r="D2" s="72"/>
      <c r="E2" s="72"/>
      <c r="F2" s="72"/>
      <c r="G2" s="104"/>
    </row>
    <row r="3" spans="1:7" s="11" customFormat="1" ht="24.75" x14ac:dyDescent="0.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5">
      <c r="A5" s="10"/>
      <c r="D5" s="72"/>
      <c r="E5" s="72"/>
      <c r="F5" s="72"/>
      <c r="G5" s="104"/>
    </row>
    <row r="6" spans="1:7" s="11" customFormat="1" ht="37.5" customHeight="1" x14ac:dyDescent="0.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5">
      <c r="A7" s="341" t="str">
        <f>'A3 Exploitation'!A8:F8</f>
        <v>QLC</v>
      </c>
      <c r="B7" s="341"/>
      <c r="C7" s="341"/>
      <c r="D7" s="341"/>
      <c r="E7" s="341"/>
      <c r="F7" s="341"/>
      <c r="G7" s="104"/>
    </row>
    <row r="8" spans="1:7" s="11" customFormat="1" ht="24.75" x14ac:dyDescent="0.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.75" x14ac:dyDescent="0.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.75" x14ac:dyDescent="0.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.75" x14ac:dyDescent="0.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.75" x14ac:dyDescent="0.5">
      <c r="A1" s="12"/>
      <c r="C1" s="21">
        <v>0</v>
      </c>
      <c r="D1" s="339"/>
      <c r="E1" s="339"/>
      <c r="F1" s="339"/>
      <c r="G1" s="339"/>
    </row>
    <row r="2" spans="1:7" ht="24.75" x14ac:dyDescent="0.5">
      <c r="C2" s="21">
        <v>1</v>
      </c>
      <c r="D2" s="204"/>
      <c r="E2" s="196"/>
      <c r="F2" s="154"/>
      <c r="G2" s="104"/>
    </row>
    <row r="3" spans="1:7" ht="24.75" x14ac:dyDescent="0.5">
      <c r="C3" s="21">
        <v>2</v>
      </c>
      <c r="D3" s="204"/>
      <c r="E3" s="196"/>
      <c r="F3" s="154"/>
      <c r="G3" s="104"/>
    </row>
    <row r="4" spans="1:7" ht="24.75" x14ac:dyDescent="0.5">
      <c r="C4" s="21" t="s">
        <v>32</v>
      </c>
      <c r="D4" s="204"/>
      <c r="E4" s="196"/>
      <c r="F4" s="154"/>
      <c r="G4" s="104"/>
    </row>
    <row r="5" spans="1:7" ht="24.75" x14ac:dyDescent="0.5">
      <c r="D5" s="204"/>
      <c r="E5" s="196"/>
      <c r="F5" s="154"/>
      <c r="G5" s="104"/>
    </row>
    <row r="6" spans="1:7" ht="24.75" x14ac:dyDescent="0.5">
      <c r="D6" s="204"/>
      <c r="E6" s="196"/>
      <c r="F6" s="154"/>
      <c r="G6" s="104"/>
    </row>
    <row r="7" spans="1:7" ht="24.75" x14ac:dyDescent="0.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5">
      <c r="A8" s="341" t="str">
        <f>'Page de garde'!D18</f>
        <v>QLC</v>
      </c>
      <c r="B8" s="341"/>
      <c r="C8" s="341"/>
      <c r="D8" s="341"/>
      <c r="E8" s="341"/>
      <c r="F8" s="341"/>
      <c r="G8" s="104"/>
    </row>
    <row r="9" spans="1:7" ht="24.75" x14ac:dyDescent="0.5">
      <c r="A9" s="306" t="s">
        <v>42</v>
      </c>
      <c r="B9" s="375"/>
      <c r="C9" s="375"/>
      <c r="D9" s="375"/>
      <c r="E9" s="375"/>
      <c r="F9" s="375"/>
      <c r="G9" s="104"/>
    </row>
    <row r="10" spans="1:7" ht="24.75" x14ac:dyDescent="0.5">
      <c r="A10" s="307" t="s">
        <v>44</v>
      </c>
      <c r="B10" s="376"/>
      <c r="C10" s="376"/>
      <c r="D10" s="376"/>
      <c r="E10" s="376"/>
      <c r="F10" s="376"/>
      <c r="G10" s="104"/>
    </row>
    <row r="11" spans="1:7" ht="24.75" x14ac:dyDescent="0.5">
      <c r="A11" s="306" t="s">
        <v>43</v>
      </c>
      <c r="B11" s="374"/>
      <c r="C11" s="374"/>
      <c r="D11" s="374"/>
      <c r="E11" s="374"/>
      <c r="F11" s="374"/>
      <c r="G11" s="104"/>
    </row>
    <row r="12" spans="1:7" ht="24.75" x14ac:dyDescent="0.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.75" x14ac:dyDescent="0.5">
      <c r="A1" s="10"/>
      <c r="B1" s="21">
        <v>0</v>
      </c>
      <c r="D1" s="339"/>
      <c r="E1" s="339"/>
      <c r="F1" s="339"/>
      <c r="G1" s="339"/>
    </row>
    <row r="2" spans="1:7" s="11" customFormat="1" ht="24.75" x14ac:dyDescent="0.5">
      <c r="A2" s="10"/>
      <c r="B2" s="21">
        <v>1</v>
      </c>
      <c r="D2" s="196"/>
      <c r="E2" s="196"/>
      <c r="F2" s="196"/>
      <c r="G2" s="104"/>
    </row>
    <row r="3" spans="1:7" s="11" customFormat="1" ht="24.75" x14ac:dyDescent="0.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5">
      <c r="A5" s="10"/>
      <c r="D5" s="196"/>
      <c r="E5" s="196"/>
      <c r="F5" s="196"/>
      <c r="G5" s="104"/>
    </row>
    <row r="6" spans="1:7" s="11" customFormat="1" ht="37.5" customHeight="1" x14ac:dyDescent="0.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.75" x14ac:dyDescent="0.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.75" x14ac:dyDescent="0.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.75" x14ac:dyDescent="0.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.75" x14ac:dyDescent="0.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2018-02-22T14:54:44Z</cp:lastPrinted>
  <dcterms:created xsi:type="dcterms:W3CDTF">2015-10-03T07:44:26Z</dcterms:created>
  <dcterms:modified xsi:type="dcterms:W3CDTF">2018-06-20T11:27:49Z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