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Clients\uhd\Audit magasin\Audits par magasins\CE Jaafer raoued\2020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15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71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71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<sst xmlns="http://schemas.openxmlformats.org/spreadsheetml/2006/main" count="5881" uniqueCount="501">
  <si>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</si>
  <si>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</si>
  <si>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</si>
  <si>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</si>
  <si>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</si>
  <si>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</si>
  <si>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</si>
  <si>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</si>
  <si>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</si>
  <si>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</si>
  <si>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</si>
  <si>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</si>
  <si>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</si>
  <si>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</si>
  <si>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</si>
  <si>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</si>
  <si>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</si>
  <si>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</si>
  <si>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</si>
  <si>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</si>
  <si>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</si>
  <si>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</si>
  <si>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</si>
  <si>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</si>
  <si>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</si>
  <si>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</si>
  <si>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</si>
  <si>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</si>
  <si>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</si>
  <si>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</si>
  <si>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</si>
  <si>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</si>
  <si>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</si>
  <si>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</si>
  <si>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</si>
  <si>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</si>
  <si>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</si>
  <si>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</si>
  <si>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</si>
  <si>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</si>
  <si>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</si>
  <si>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</si>
  <si>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</si>
  <si>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</si>
  <si>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</si>
  <si>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</si>
  <si>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</si>
  <si>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</si>
  <si>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</si>
  <si>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</si>
  <si>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</si>
  <si>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</si>
  <si>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</si>
  <si>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</si>
  <si>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</si>
  <si>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</si>
  <si>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</si>
  <si>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</si>
  <si>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</si>
  <si>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</si>
  <si>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</si>
  <si>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</si>
  <si>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</si>
  <si>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</si>
  <si>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</si>
  <si>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</si>
  <si>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</si>
  <si>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</si>
  <si>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</si>
  <si>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</si>
  <si>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</si>
  <si>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</si>
  <si>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</si>
  <si>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</si>
  <si>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</si>
  <si>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</si>
  <si>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</si>
  <si>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</si>
  <si>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</si>
  <si>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</si>
  <si>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</si>
  <si>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</si>
  <si>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</si>
  <si>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</si>
  <si>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</si>
  <si>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</si>
  <si>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</si>
  <si>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</si>
  <si>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</si>
  <si>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</si>
  <si>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</si>
  <si>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</si>
  <si>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</si>
  <si>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</si>
  <si>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</si>
  <si>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</si>
  <si>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</si>
  <si>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</si>
  <si>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</si>
  <si>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</si>
  <si>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</si>
  <si>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</si>
  <si>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</si>
  <si>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</si>
  <si>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</si>
  <si>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</si>
  <si>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</si>
  <si>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</si>
  <si>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</si>
  <si>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</si>
  <si>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</si>
  <si>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</si>
  <si>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</si>
  <si>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</si>
  <si>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</si>
  <si>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</si>
  <si>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</si>
  <si>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</si>
  <si>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</si>
  <si>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</si>
  <si>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</si>
  <si>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</si>
  <si>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</si>
  <si>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</si>
  <si>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</si>
  <si>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</si>
  <si>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</si>
  <si>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</si>
  <si>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</si>
  <si>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</si>
  <si>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</si>
  <si>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</si>
  <si>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</si>
  <si>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</si>
  <si>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</si>
  <si>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</si>
  <si>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</si>
  <si>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</si>
  <si>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</si>
  <si>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</si>
  <si>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</si>
  <si>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</si>
  <si>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</si>
  <si>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</si>
  <si>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</si>
  <si>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</si>
  <si>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</si>
  <si>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</si>
  <si>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</si>
  <si>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</si>
  <si>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</si>
  <si>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</si>
  <si>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</si>
  <si>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</si>
  <si>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</si>
  <si>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</si>
  <si>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</si>
  <si>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</si>
  <si>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</si>
  <si>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</si>
  <si>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</si>
  <si>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</si>
  <si>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</si>
  <si>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</si>
  <si>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</si>
  <si>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</si>
  <si>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</si>
  <si>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</si>
  <si>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</si>
  <si>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</si>
  <si>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</si>
  <si>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</si>
  <si>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</si>
  <si>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</si>
  <si>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</si>
  <si>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</si>
  <si>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</si>
  <si>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</si>
  <si>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</si>
  <si>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</si>
  <si>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</si>
  <si>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</si>
  <si>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</si>
  <si>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</si>
  <si>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</si>
  <si>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</si>
  <si>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</si>
  <si>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</si>
  <si>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</si>
  <si>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</si>
  <si>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</si>
  <si>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</si>
  <si>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</si>
  <si>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</si>
  <si>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</si>
  <si>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</si>
  <si>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</si>
  <si>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</si>
  <si>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</si>
  <si>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</si>
  <si>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</si>
  <si>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</si>
  <si>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</si>
  <si>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</si>
  <si>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</si>
  <si>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</si>
  <si>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</si>
  <si>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</si>
  <si>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</si>
  <si>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</si>
  <si>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</si>
  <si>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</si>
  <si>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</si>
  <si>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</si>
  <si>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</si>
  <si>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</si>
  <si>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</si>
  <si>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</si>
  <si>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</si>
  <si>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</si>
  <si>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</si>
  <si>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</si>
  <si>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</si>
  <si>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</si>
  <si>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</si>
  <si>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</si>
  <si>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</si>
  <si>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</si>
  <si>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</si>
  <si>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</si>
  <si>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</si>
  <si>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</si>
  <si>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</si>
  <si>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</si>
  <si>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</si>
  <si>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</si>
  <si>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</si>
  <si>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</si>
  <si>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</si>
  <si>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</si>
  <si>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</si>
  <si>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</si>
  <si>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</si>
  <si>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</si>
  <si>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</si>
  <si>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</si>
  <si>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</si>
  <si>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</si>
  <si>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</si>
  <si>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</si>
  <si>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</si>
  <si>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</si>
  <si>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</si>
  <si>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</si>
  <si>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</si>
  <si>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</si>
  <si>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</si>
  <si>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</si>
  <si>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</si>
  <si>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</si>
  <si>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</si>
  <si>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</si>
  <si>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</si>
  <si>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</si>
  <si>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</si>
  <si>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</si>
  <si>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</si>
  <si>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</si>
  <si>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</si>
  <si>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</si>
  <si>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</si>
  <si>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</si>
  <si>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</si>
  <si>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</si>
  <si>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</si>
  <si>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</si>
  <si>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</si>
  <si>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</si>
  <si>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</si>
  <si>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</si>
  <si>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</si>
  <si>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</si>
  <si>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</si>
  <si>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</si>
  <si>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</si>
  <si>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</si>
  <si>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</si>
  <si>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</si>
  <si>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</si>
  <si>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</si>
  <si>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</si>
  <si>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</si>
  <si>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</si>
  <si>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</si>
  <si>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</si>
  <si>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</si>
  <si>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</si>
  <si>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</si>
  <si>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</si>
  <si>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</si>
  <si>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</si>
  <si>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</si>
  <si>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</si>
  <si>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</si>
  <si>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</si>
  <si>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</si>
  <si>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</si>
  <si>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</si>
  <si>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</si>
  <si>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</si>
  <si>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</si>
  <si>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</si>
  <si>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</si>
  <si>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</si>
  <si>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</si>
  <si>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</si>
  <si>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</si>
  <si>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</si>
  <si>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</si>
  <si>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</si>
  <si>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</si>
  <si>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</si>
  <si>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</si>
  <si>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</si>
  <si>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</si>
  <si>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</si>
  <si>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</si>
  <si>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</si>
  <si>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</si>
  <si>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</si>
  <si>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</si>
  <si>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</si>
  <si>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</si>
  <si>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</si>
  <si>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</si>
  <si>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</si>
  <si>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</si>
  <si>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</si>
  <si>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</si>
  <si>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</si>
  <si>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</si>
  <si>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</si>
  <si>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</si>
  <si>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</si>
  <si>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</si>
  <si>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</si>
  <si>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</si>
  <si>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</si>
  <si>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</si>
  <si>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</si>
  <si>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</si>
  <si>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</si>
  <si>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</si>
  <si>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</si>
  <si>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</si>
  <si>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</si>
  <si>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</si>
  <si>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</si>
  <si>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</si>
  <si>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</si>
  <si>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</si>
  <si>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</si>
  <si>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</si>
  <si>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</si>
  <si>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</si>
  <si>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</si>
  <si>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</si>
  <si>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</si>
  <si>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</si>
  <si>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</si>
  <si>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</si>
  <si>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</si>
  <si>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</si>
  <si>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</si>
  <si>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</si>
  <si>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</si>
  <si>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</si>
  <si>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</si>
  <si>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</si>
  <si>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</si>
  <si>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</si>
  <si>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</si>
  <si>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</si>
  <si>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</si>
  <si>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</si>
  <si>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</si>
  <si>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</si>
  <si>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</si>
  <si>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</si>
  <si>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</si>
  <si>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</si>
  <si>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</si>
  <si>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</si>
  <si>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</si>
  <si>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</si>
  <si>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</si>
  <si>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</si>
  <si>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</si>
  <si>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</si>
  <si>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</si>
  <si>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</si>
  <si>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</si>
  <si>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</si>
  <si>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</si>
  <si>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</si>
  <si>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</si>
  <si>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</si>
  <si>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</si>
  <si>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</si>
  <si>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</si>
  <si>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</si>
  <si>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</si>
  <si>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</si>
  <si>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</si>
  <si>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</si>
  <si>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</si>
  <si>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</si>
  <si>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</si>
  <si>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</si>
  <si>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</si>
  <si>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</si>
  <si>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</si>
  <si>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</si>
  <si>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</si>
  <si>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</si>
  <si>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</si>
  <si>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</si>
  <si>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</si>
  <si>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</si>
  <si>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</si>
  <si>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</si>
  <si>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</si>
  <si>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</si>
  <si>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</si>
  <si>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</si>
  <si>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</si>
  <si>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</si>
  <si>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</si>
  <si>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</si>
  <si>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</si>
  <si>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</si>
  <si>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</si>
  <si>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</si>
  <si>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</si>
  <si>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</si>
  <si>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</si>
  <si>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</si>
  <si>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</si>
  <si>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</si>
  <si>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</si>
  <si>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</si>
  <si>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</si>
  <si>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</si>
  <si>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</si>
  <si>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</si>
  <si>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</si>
  <si>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</si>
  <si>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</si>
  <si>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</si>
  <si>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</si>
  <si>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</si>
  <si>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</si>
  <si>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</si>
  <si>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</si>
  <si>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</si>
  <si>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</si>
  <si>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</si>
  <si>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</si>
  <si>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</si>
  <si>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</si>
  <si>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</si>
  <si>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</si>
  <si>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</si>
  <si>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</si>
  <si>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</si>
  <si>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 xml:space="preserve">POINT TRANSVERSE DIRECTEUR MAGASIN </t>
  </si>
  <si>
    <t>JAAFER RAOUED</t>
  </si>
  <si>
    <t>M Souheil DRAOUI</t>
  </si>
  <si>
    <t>Directeur du magasin</t>
  </si>
  <si>
    <t>Afficher le tableau.</t>
  </si>
  <si>
    <t>Les étagères de pâtes , semoules et farine manquaient de propreté.</t>
  </si>
  <si>
    <t>Accentuer les opération de nettoyage.</t>
  </si>
  <si>
    <t>Le FEFO n'était pas maitrisé pour certains produits.</t>
  </si>
  <si>
    <t>Respecter le FEFO.</t>
  </si>
  <si>
    <t>Absence du suivi et de l'enregistrement des températures de la chaine du froid pour quelques meubles d'exposition depuis le 11/02/20.</t>
  </si>
  <si>
    <t>Assurer l'enregistrement quotidien des températures.</t>
  </si>
  <si>
    <t>Accumulation de poussière sur les bouches des extracteurs d'air dans les sanitaires hommes et femmes.</t>
  </si>
  <si>
    <t>Procéder au nettoyage.</t>
  </si>
  <si>
    <t>Le taux d'hygromètrie était de 45% &lt; 65%, correct.</t>
  </si>
  <si>
    <t>La pédale de la poubelle au niveau de la salle de pause était rompue.</t>
  </si>
  <si>
    <t>Procéder à la réparation ou le remplacement.</t>
  </si>
  <si>
    <t>La presse carton était placé dans la réserve sèche.</t>
  </si>
  <si>
    <t>Renforcer le nettoyage.</t>
  </si>
  <si>
    <t>Remplacer les lampes.</t>
  </si>
  <si>
    <t>L'éclairage dans la chambre froide n'était pas fonctionnel.</t>
  </si>
  <si>
    <t>placer la presse cartons à l'extérieur de la réserve</t>
  </si>
  <si>
    <t>La réception des produit est réalisée au niveau de la porte d'entrée clients.</t>
  </si>
  <si>
    <t>La réception des livraisons se fait par la porte d'entrée clients en raison des problèmes avec le voisinage.</t>
  </si>
  <si>
    <t>Absence de la feuille d'affichage du tableau des températures règlementaires.</t>
  </si>
  <si>
    <t>Présence de restes alimentaires au sol.</t>
  </si>
  <si>
    <t>Présence de piqûres de moisissures sur les étagères et les parois de l'armoire froide d'exposition des pet food.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</si>
</sst>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63412816"/>
        <c:axId val="-1263420432"/>
      </c:barChart>
      <c:catAx>
        <c:axId val="-126341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63420432"/>
        <c:crosses val="autoZero"/>
        <c:auto val="1"/>
        <c:lblAlgn val="ctr"/>
        <c:lblOffset val="100"/>
        <c:noMultiLvlLbl val="0"/>
      </c:catAx>
      <c:valAx>
        <c:axId val="-126342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63412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7553456"/>
        <c:axId val="-1010754944"/>
      </c:barChart>
      <c:catAx>
        <c:axId val="-1017553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0754944"/>
        <c:crosses val="autoZero"/>
        <c:auto val="1"/>
        <c:lblAlgn val="ctr"/>
        <c:lblOffset val="100"/>
        <c:noMultiLvlLbl val="0"/>
      </c:catAx>
      <c:valAx>
        <c:axId val="-1010754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7553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0.95238095238095233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0759296"/>
        <c:axId val="-1010760384"/>
      </c:barChart>
      <c:catAx>
        <c:axId val="-101075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0760384"/>
        <c:crosses val="autoZero"/>
        <c:auto val="1"/>
        <c:lblAlgn val="ctr"/>
        <c:lblOffset val="100"/>
        <c:noMultiLvlLbl val="0"/>
      </c:catAx>
      <c:valAx>
        <c:axId val="-1010760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0759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0.94594594594594594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0758752"/>
        <c:axId val="-1010759840"/>
      </c:barChart>
      <c:catAx>
        <c:axId val="-101075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0759840"/>
        <c:crosses val="autoZero"/>
        <c:auto val="1"/>
        <c:lblAlgn val="ctr"/>
        <c:lblOffset val="100"/>
        <c:noMultiLvlLbl val="0"/>
      </c:catAx>
      <c:valAx>
        <c:axId val="-1010759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0758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0760928"/>
        <c:axId val="-1010767456"/>
      </c:barChart>
      <c:catAx>
        <c:axId val="-101076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0767456"/>
        <c:crosses val="autoZero"/>
        <c:auto val="1"/>
        <c:lblAlgn val="ctr"/>
        <c:lblOffset val="100"/>
        <c:noMultiLvlLbl val="0"/>
      </c:catAx>
      <c:valAx>
        <c:axId val="-1010767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076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0765280"/>
        <c:axId val="-1010766912"/>
      </c:barChart>
      <c:catAx>
        <c:axId val="-101076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0766912"/>
        <c:crosses val="autoZero"/>
        <c:auto val="1"/>
        <c:lblAlgn val="ctr"/>
        <c:lblOffset val="100"/>
        <c:noMultiLvlLbl val="0"/>
      </c:catAx>
      <c:valAx>
        <c:axId val="-101076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0765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0.95945945945945943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0762016"/>
        <c:axId val="-1010761472"/>
      </c:barChart>
      <c:catAx>
        <c:axId val="-101076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0761472"/>
        <c:crosses val="autoZero"/>
        <c:auto val="1"/>
        <c:lblAlgn val="ctr"/>
        <c:lblOffset val="100"/>
        <c:noMultiLvlLbl val="0"/>
      </c:catAx>
      <c:valAx>
        <c:axId val="-1010761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076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0.94444444444444442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0756032"/>
        <c:axId val="-1010769632"/>
      </c:barChart>
      <c:catAx>
        <c:axId val="-101075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0769632"/>
        <c:crosses val="autoZero"/>
        <c:auto val="1"/>
        <c:lblAlgn val="ctr"/>
        <c:lblOffset val="100"/>
        <c:noMultiLvlLbl val="0"/>
      </c:catAx>
      <c:valAx>
        <c:axId val="-101076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0756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0.95195195195195192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010763648"/>
        <c:axId val="-1010762560"/>
        <c:extLst xmlns:c16r2="http://schemas.microsoft.com/office/drawing/2015/06/chart"/>
      </c:barChart>
      <c:catAx>
        <c:axId val="-10107636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0762560"/>
        <c:crosses val="autoZero"/>
        <c:auto val="1"/>
        <c:lblAlgn val="ctr"/>
        <c:lblOffset val="100"/>
        <c:noMultiLvlLbl val="0"/>
      </c:catAx>
      <c:valAx>
        <c:axId val="-10107625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076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0.76500000000000001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009999968"/>
        <c:axId val="-1009989088"/>
        <c:extLst xmlns:c16r2="http://schemas.microsoft.com/office/drawing/2015/06/chart"/>
      </c:barChart>
      <c:catAx>
        <c:axId val="-100999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09989088"/>
        <c:crosses val="autoZero"/>
        <c:auto val="1"/>
        <c:lblAlgn val="ctr"/>
        <c:lblOffset val="100"/>
        <c:noMultiLvlLbl val="0"/>
      </c:catAx>
      <c:valAx>
        <c:axId val="-1009989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0999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63416080"/>
        <c:axId val="-1264176928"/>
      </c:barChart>
      <c:catAx>
        <c:axId val="-126341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64176928"/>
        <c:crosses val="autoZero"/>
        <c:auto val="1"/>
        <c:lblAlgn val="ctr"/>
        <c:lblOffset val="100"/>
        <c:noMultiLvlLbl val="0"/>
      </c:catAx>
      <c:valAx>
        <c:axId val="-1264176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6341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7560528"/>
        <c:axId val="-1017556176"/>
      </c:barChart>
      <c:catAx>
        <c:axId val="-101756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556176"/>
        <c:crosses val="autoZero"/>
        <c:auto val="1"/>
        <c:lblAlgn val="ctr"/>
        <c:lblOffset val="100"/>
        <c:noMultiLvlLbl val="0"/>
      </c:catAx>
      <c:valAx>
        <c:axId val="-101755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756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7556720"/>
        <c:axId val="-1017563792"/>
      </c:barChart>
      <c:catAx>
        <c:axId val="-101755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563792"/>
        <c:crosses val="autoZero"/>
        <c:auto val="1"/>
        <c:lblAlgn val="ctr"/>
        <c:lblOffset val="100"/>
        <c:noMultiLvlLbl val="0"/>
      </c:catAx>
      <c:valAx>
        <c:axId val="-1017563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7556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7563248"/>
        <c:axId val="-1017550192"/>
      </c:barChart>
      <c:catAx>
        <c:axId val="-101756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550192"/>
        <c:crosses val="autoZero"/>
        <c:auto val="1"/>
        <c:lblAlgn val="ctr"/>
        <c:lblOffset val="100"/>
        <c:noMultiLvlLbl val="0"/>
      </c:catAx>
      <c:valAx>
        <c:axId val="-1017550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756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7562704"/>
        <c:axId val="-1017549648"/>
      </c:barChart>
      <c:catAx>
        <c:axId val="-101756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549648"/>
        <c:crosses val="autoZero"/>
        <c:auto val="1"/>
        <c:lblAlgn val="ctr"/>
        <c:lblOffset val="100"/>
        <c:noMultiLvlLbl val="0"/>
      </c:catAx>
      <c:valAx>
        <c:axId val="-1017549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756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7550736"/>
        <c:axId val="-1017561072"/>
      </c:barChart>
      <c:catAx>
        <c:axId val="-101755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561072"/>
        <c:crosses val="autoZero"/>
        <c:auto val="1"/>
        <c:lblAlgn val="ctr"/>
        <c:lblOffset val="100"/>
        <c:noMultiLvlLbl val="0"/>
      </c:catAx>
      <c:valAx>
        <c:axId val="-1017561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755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7559984"/>
        <c:axId val="-1017551280"/>
      </c:barChart>
      <c:catAx>
        <c:axId val="-1017559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551280"/>
        <c:crosses val="autoZero"/>
        <c:auto val="1"/>
        <c:lblAlgn val="ctr"/>
        <c:lblOffset val="100"/>
        <c:noMultiLvlLbl val="0"/>
      </c:catAx>
      <c:valAx>
        <c:axId val="-1017551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7559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7559440"/>
        <c:axId val="-1017558896"/>
      </c:barChart>
      <c:catAx>
        <c:axId val="-101755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558896"/>
        <c:crosses val="autoZero"/>
        <c:auto val="1"/>
        <c:lblAlgn val="ctr"/>
        <c:lblOffset val="100"/>
        <c:noMultiLvlLbl val="0"/>
      </c:catAx>
      <c:valAx>
        <c:axId val="-1017558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7559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5" t="s">
        <v>474</v>
      </c>
      <c r="B18" s="345"/>
      <c r="C18" s="345"/>
      <c r="D18" s="346" t="s">
        <v>476</v>
      </c>
      <c r="E18" s="346"/>
      <c r="F18" s="346"/>
      <c r="G18" s="346"/>
      <c r="H18" s="346"/>
      <c r="I18" s="346"/>
      <c r="J18" s="346"/>
      <c r="K18" s="346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7" t="s">
        <v>277</v>
      </c>
      <c r="B21" s="347"/>
      <c r="C21" s="347"/>
      <c r="D21" s="347"/>
      <c r="E21" s="347"/>
      <c r="F21" s="347"/>
      <c r="G21" s="347"/>
      <c r="H21" s="347"/>
      <c r="I21" s="347"/>
      <c r="J21" s="347"/>
      <c r="K21" s="347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1" t="s">
        <v>279</v>
      </c>
      <c r="C23" s="341"/>
      <c r="D23" s="31"/>
      <c r="E23" s="31"/>
      <c r="F23" s="31"/>
      <c r="G23" s="31"/>
      <c r="H23" s="31"/>
      <c r="I23" s="31"/>
      <c r="J23" t="str">
        <f>D18</f>
        <v>JAAFER RAOUED</v>
      </c>
    </row>
    <row r="24" spans="1:11" ht="33" customHeight="1" x14ac:dyDescent="0.25">
      <c r="A24" s="277" t="s">
        <v>280</v>
      </c>
      <c r="B24" s="340">
        <f>AVERAGE('A1 Exploitation'!D730,'A1 Technique'!D199)</f>
        <v>0.95195195195195192</v>
      </c>
      <c r="C24" s="340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0" t="e">
        <f>AVERAGE('A2 Exploitation'!D730,'A2 Technique'!D199)</f>
        <v>#DIV/0!</v>
      </c>
      <c r="C25" s="340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0" t="e">
        <f>AVERAGE('A3 Exploitation'!D730,'A3 Technique'!D199)</f>
        <v>#DIV/0!</v>
      </c>
      <c r="C26" s="340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0" t="e">
        <f>AVERAGE('A4 Exploitation'!D730,'A4 Technique'!D199)</f>
        <v>#DIV/0!</v>
      </c>
      <c r="C27" s="340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0"/>
      <c r="C28" s="340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0"/>
      <c r="C29" s="340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1" t="s">
        <v>286</v>
      </c>
      <c r="C33" s="341"/>
      <c r="D33" s="31"/>
      <c r="E33" s="31"/>
      <c r="F33" s="31"/>
      <c r="G33" s="31"/>
      <c r="H33" s="31"/>
      <c r="I33" s="31"/>
      <c r="J33" t="str">
        <f>D18</f>
        <v>JAAFER RAOUED</v>
      </c>
    </row>
    <row r="34" spans="1:10" ht="33" customHeight="1" x14ac:dyDescent="0.25">
      <c r="A34" s="277" t="s">
        <v>280</v>
      </c>
      <c r="B34" s="340">
        <f>'A1 Exploitation'!D730</f>
        <v>0.94444444444444442</v>
      </c>
      <c r="C34" s="340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0" t="e">
        <f>'A2 Exploitation'!D730</f>
        <v>#DIV/0!</v>
      </c>
      <c r="C35" s="340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0" t="e">
        <f>'A3 Exploitation'!D730</f>
        <v>#DIV/0!</v>
      </c>
      <c r="C36" s="340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0" t="e">
        <f>'A4 Exploitation'!D730</f>
        <v>#DIV/0!</v>
      </c>
      <c r="C37" s="340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0"/>
      <c r="C38" s="340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0"/>
      <c r="C39" s="340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4" t="s">
        <v>287</v>
      </c>
      <c r="C42" s="344"/>
      <c r="D42" s="31"/>
      <c r="E42" s="31"/>
      <c r="F42" s="31"/>
      <c r="G42" s="31"/>
      <c r="H42" s="31"/>
      <c r="I42" s="31"/>
      <c r="J42" t="str">
        <f>D18</f>
        <v>JAAFER RAOUED</v>
      </c>
    </row>
    <row r="43" spans="1:10" ht="33" customHeight="1" x14ac:dyDescent="0.25">
      <c r="A43" s="277" t="s">
        <v>280</v>
      </c>
      <c r="B43" s="340">
        <f>AVERAGE('A1 Exploitation'!D728, 'A1 Technique'!D197)</f>
        <v>0.76500000000000001</v>
      </c>
      <c r="C43" s="340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0" t="e">
        <f>AVERAGE('A2 Exploitation'!D728, 'A2 Technique'!D197)</f>
        <v>#DIV/0!</v>
      </c>
      <c r="C44" s="340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0" t="e">
        <f>AVERAGE('A3 Exploitation'!D728, 'A3 Technique'!D197)</f>
        <v>#DIV/0!</v>
      </c>
      <c r="C45" s="340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0" t="e">
        <f>AVERAGE('A4 Exploitation'!D728, 'A4 Technique'!D197)</f>
        <v>#DIV/0!</v>
      </c>
      <c r="C46" s="340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0"/>
      <c r="C47" s="340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0"/>
      <c r="C48" s="340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1" t="s">
        <v>288</v>
      </c>
      <c r="C51" s="341"/>
      <c r="D51" s="31"/>
      <c r="E51" s="31"/>
      <c r="F51" s="31"/>
      <c r="G51" s="31"/>
      <c r="H51" s="31"/>
      <c r="I51" s="31"/>
      <c r="J51" t="str">
        <f>D18</f>
        <v>JAAFER RAOUED</v>
      </c>
    </row>
    <row r="52" spans="1:10" ht="33" customHeight="1" x14ac:dyDescent="0.25">
      <c r="A52" s="277" t="s">
        <v>280</v>
      </c>
      <c r="B52" s="343">
        <f>'A1 Exploitation'!D48</f>
        <v>0.875</v>
      </c>
      <c r="C52" s="343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3" t="e">
        <f>'A2 Exploitation'!D48</f>
        <v>#DIV/0!</v>
      </c>
      <c r="C53" s="343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3" t="e">
        <f>'A3 Exploitation'!D48</f>
        <v>#DIV/0!</v>
      </c>
      <c r="C54" s="343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3" t="e">
        <f>'A4 Exploitation'!D48</f>
        <v>#DIV/0!</v>
      </c>
      <c r="C55" s="343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3"/>
      <c r="C56" s="343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3"/>
      <c r="C57" s="343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1" t="s">
        <v>289</v>
      </c>
      <c r="C60" s="341"/>
      <c r="D60" s="31"/>
      <c r="E60" s="31"/>
      <c r="F60" s="31"/>
      <c r="G60" s="31"/>
      <c r="H60" s="31"/>
      <c r="I60" s="31"/>
      <c r="J60" t="str">
        <f>D18</f>
        <v>JAAFER RAOUED</v>
      </c>
    </row>
    <row r="61" spans="1:10" ht="33" customHeight="1" x14ac:dyDescent="0.25">
      <c r="A61" s="277" t="s">
        <v>280</v>
      </c>
      <c r="B61" s="340" t="e">
        <f>'A1 Exploitation'!D131</f>
        <v>#DIV/0!</v>
      </c>
      <c r="C61" s="340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0" t="e">
        <f>'A2 Exploitation'!D131</f>
        <v>#DIV/0!</v>
      </c>
      <c r="C62" s="340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0" t="e">
        <f>'A3 Exploitation'!D131</f>
        <v>#DIV/0!</v>
      </c>
      <c r="C63" s="340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0" t="e">
        <f>'A4 Exploitation'!D131</f>
        <v>#DIV/0!</v>
      </c>
      <c r="C64" s="340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0"/>
      <c r="C65" s="340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0"/>
      <c r="C66" s="340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1" t="s">
        <v>464</v>
      </c>
      <c r="C69" s="341"/>
      <c r="D69" s="31"/>
      <c r="E69" s="31"/>
      <c r="F69" s="31"/>
      <c r="G69" s="31"/>
      <c r="H69" s="31"/>
      <c r="I69" s="31"/>
      <c r="J69" t="str">
        <f>D18</f>
        <v>JAAFER RAOUED</v>
      </c>
    </row>
    <row r="70" spans="1:10" ht="33" customHeight="1" x14ac:dyDescent="0.25">
      <c r="A70" s="277" t="s">
        <v>280</v>
      </c>
      <c r="B70" s="340" t="e">
        <f>'A1 Exploitation'!D187</f>
        <v>#DIV/0!</v>
      </c>
      <c r="C70" s="340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0" t="e">
        <f>'A2 Exploitation'!D187</f>
        <v>#DIV/0!</v>
      </c>
      <c r="C71" s="340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0" t="e">
        <f>'A3 Exploitation'!D187</f>
        <v>#DIV/0!</v>
      </c>
      <c r="C72" s="340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0" t="e">
        <f>'A4 Exploitation'!D187</f>
        <v>#DIV/0!</v>
      </c>
      <c r="C73" s="340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0"/>
      <c r="C74" s="340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0"/>
      <c r="C75" s="340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1" t="s">
        <v>465</v>
      </c>
      <c r="C78" s="341"/>
      <c r="D78" s="31"/>
      <c r="E78" s="31"/>
      <c r="F78" s="31"/>
      <c r="G78" s="31"/>
      <c r="H78" s="31"/>
      <c r="I78" s="31"/>
      <c r="J78" t="str">
        <f>D18</f>
        <v>JAAFER RAOUED</v>
      </c>
    </row>
    <row r="79" spans="1:10" ht="33" customHeight="1" x14ac:dyDescent="0.25">
      <c r="A79" s="277" t="s">
        <v>280</v>
      </c>
      <c r="B79" s="340" t="e">
        <f>'A1 Exploitation'!D249</f>
        <v>#DIV/0!</v>
      </c>
      <c r="C79" s="340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0" t="e">
        <f>'A2 Exploitation'!D249</f>
        <v>#DIV/0!</v>
      </c>
      <c r="C80" s="340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0" t="e">
        <f>'A3 Exploitation'!D249</f>
        <v>#DIV/0!</v>
      </c>
      <c r="C81" s="340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0" t="e">
        <f>'A4 Exploitation'!D249</f>
        <v>#DIV/0!</v>
      </c>
      <c r="C82" s="340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0"/>
      <c r="C83" s="340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0"/>
      <c r="C84" s="340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1" t="s">
        <v>466</v>
      </c>
      <c r="C87" s="341"/>
      <c r="D87" s="31"/>
      <c r="E87" s="31"/>
      <c r="F87" s="31"/>
      <c r="G87" s="31"/>
      <c r="H87" s="31"/>
      <c r="I87" s="31"/>
      <c r="J87" t="str">
        <f>D18</f>
        <v>JAAFER RAOUED</v>
      </c>
    </row>
    <row r="88" spans="1:10" ht="33" customHeight="1" x14ac:dyDescent="0.25">
      <c r="A88" s="277" t="s">
        <v>280</v>
      </c>
      <c r="B88" s="340" t="e">
        <f>'A1 Exploitation'!D304</f>
        <v>#DIV/0!</v>
      </c>
      <c r="C88" s="340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0" t="e">
        <f>'A2 Exploitation'!D304</f>
        <v>#DIV/0!</v>
      </c>
      <c r="C89" s="340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0" t="e">
        <f>'A3 Exploitation'!D304</f>
        <v>#DIV/0!</v>
      </c>
      <c r="C90" s="340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0" t="e">
        <f>'A4 Exploitation'!D304</f>
        <v>#DIV/0!</v>
      </c>
      <c r="C91" s="340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0"/>
      <c r="C92" s="340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0"/>
      <c r="C93" s="340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1" t="s">
        <v>467</v>
      </c>
      <c r="C96" s="341"/>
      <c r="D96" s="31"/>
      <c r="E96" s="31"/>
      <c r="F96" s="31"/>
      <c r="G96" s="31"/>
      <c r="H96" s="31"/>
      <c r="I96" s="31"/>
      <c r="J96" t="str">
        <f>D18</f>
        <v>JAAFER RAOUED</v>
      </c>
    </row>
    <row r="97" spans="1:10" ht="33" customHeight="1" x14ac:dyDescent="0.25">
      <c r="A97" s="277" t="s">
        <v>280</v>
      </c>
      <c r="B97" s="340" t="e">
        <f>'A1 Exploitation'!D371</f>
        <v>#DIV/0!</v>
      </c>
      <c r="C97" s="340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0" t="e">
        <f>'A2 Exploitation'!D371</f>
        <v>#DIV/0!</v>
      </c>
      <c r="C98" s="340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0" t="e">
        <f>'A3 Exploitation'!D371</f>
        <v>#DIV/0!</v>
      </c>
      <c r="C99" s="340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0" t="e">
        <f>'A4 Exploitation'!D371</f>
        <v>#DIV/0!</v>
      </c>
      <c r="C100" s="340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0"/>
      <c r="C101" s="340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0"/>
      <c r="C102" s="340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1" t="s">
        <v>468</v>
      </c>
      <c r="C105" s="341"/>
      <c r="D105" s="31"/>
      <c r="E105" s="31"/>
      <c r="F105" s="31"/>
      <c r="G105" s="31"/>
      <c r="H105" s="31"/>
      <c r="I105" s="31"/>
      <c r="J105" t="str">
        <f>D18</f>
        <v>JAAFER RAOUED</v>
      </c>
    </row>
    <row r="106" spans="1:10" ht="33" customHeight="1" x14ac:dyDescent="0.25">
      <c r="A106" s="277" t="s">
        <v>280</v>
      </c>
      <c r="B106" s="340" t="e">
        <f>'A1 Exploitation'!D429</f>
        <v>#DIV/0!</v>
      </c>
      <c r="C106" s="340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0" t="e">
        <f>'A2 Exploitation'!D429</f>
        <v>#DIV/0!</v>
      </c>
      <c r="C107" s="340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0" t="e">
        <f>'A3 Exploitation'!D429</f>
        <v>#DIV/0!</v>
      </c>
      <c r="C108" s="340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0" t="e">
        <f>'A4 Exploitation'!D429</f>
        <v>#DIV/0!</v>
      </c>
      <c r="C109" s="340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0"/>
      <c r="C110" s="340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0"/>
      <c r="C111" s="340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1" t="s">
        <v>469</v>
      </c>
      <c r="C114" s="341"/>
      <c r="D114" s="31"/>
      <c r="E114" s="31"/>
      <c r="F114" s="31"/>
      <c r="G114" s="31"/>
      <c r="H114" s="31"/>
      <c r="I114" s="31"/>
      <c r="J114" t="str">
        <f>D18</f>
        <v>JAAFER RAOUED</v>
      </c>
    </row>
    <row r="115" spans="1:10" ht="33" customHeight="1" x14ac:dyDescent="0.25">
      <c r="A115" s="277" t="s">
        <v>280</v>
      </c>
      <c r="B115" s="340" t="e">
        <f>'A1 Exploitation'!D476</f>
        <v>#DIV/0!</v>
      </c>
      <c r="C115" s="340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0" t="e">
        <f>'A2 Exploitation'!D476</f>
        <v>#DIV/0!</v>
      </c>
      <c r="C116" s="340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0" t="e">
        <f>'A3 Exploitation'!D476</f>
        <v>#DIV/0!</v>
      </c>
      <c r="C117" s="340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0" t="e">
        <f>'A4 Exploitation'!D476</f>
        <v>#DIV/0!</v>
      </c>
      <c r="C118" s="340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0"/>
      <c r="C119" s="340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0"/>
      <c r="C120" s="340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1" t="s">
        <v>470</v>
      </c>
      <c r="C123" s="341"/>
      <c r="D123" s="31"/>
      <c r="E123" s="31"/>
      <c r="F123" s="31"/>
      <c r="G123" s="31"/>
      <c r="H123" s="31"/>
      <c r="I123" s="31"/>
      <c r="J123" t="str">
        <f>D18</f>
        <v>JAAFER RAOUED</v>
      </c>
    </row>
    <row r="124" spans="1:10" ht="33" customHeight="1" x14ac:dyDescent="0.25">
      <c r="A124" s="277" t="s">
        <v>280</v>
      </c>
      <c r="B124" s="340" t="e">
        <f>'A1 Exploitation'!D527</f>
        <v>#DIV/0!</v>
      </c>
      <c r="C124" s="340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0" t="e">
        <f>'A2 Exploitation'!D527</f>
        <v>#DIV/0!</v>
      </c>
      <c r="C125" s="340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0" t="e">
        <f>'A3 Exploitation'!D527</f>
        <v>#DIV/0!</v>
      </c>
      <c r="C126" s="340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0" t="e">
        <f>'A4 Exploitation'!D527</f>
        <v>#DIV/0!</v>
      </c>
      <c r="C127" s="340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0"/>
      <c r="C128" s="340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0"/>
      <c r="C129" s="340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1" t="s">
        <v>471</v>
      </c>
      <c r="C132" s="341"/>
      <c r="D132" s="31"/>
      <c r="E132" s="31"/>
      <c r="F132" s="31"/>
      <c r="G132" s="31"/>
      <c r="H132" s="31"/>
      <c r="I132" s="31"/>
      <c r="J132" t="str">
        <f>D18</f>
        <v>JAAFER RAOUED</v>
      </c>
    </row>
    <row r="133" spans="1:10" ht="33" customHeight="1" x14ac:dyDescent="0.25">
      <c r="A133" s="277" t="s">
        <v>280</v>
      </c>
      <c r="B133" s="340" t="e">
        <f>'A1 Exploitation'!D570</f>
        <v>#DIV/0!</v>
      </c>
      <c r="C133" s="340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0" t="e">
        <f>'A2 Exploitation'!D570</f>
        <v>#DIV/0!</v>
      </c>
      <c r="C134" s="340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0" t="e">
        <f>'A3 Exploitation'!D570</f>
        <v>#DIV/0!</v>
      </c>
      <c r="C135" s="340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0" t="e">
        <f>'A4 Exploitation'!D570</f>
        <v>#DIV/0!</v>
      </c>
      <c r="C136" s="340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0"/>
      <c r="C137" s="340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0"/>
      <c r="C138" s="340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1" t="s">
        <v>290</v>
      </c>
      <c r="C141" s="341"/>
      <c r="D141" s="31"/>
      <c r="E141" s="31"/>
      <c r="F141" s="31"/>
      <c r="G141" s="31"/>
      <c r="H141" s="31"/>
      <c r="I141" s="31"/>
      <c r="J141" t="str">
        <f>D18</f>
        <v>JAAFER RAOUED</v>
      </c>
    </row>
    <row r="142" spans="1:10" ht="33" customHeight="1" x14ac:dyDescent="0.25">
      <c r="A142" s="277" t="s">
        <v>280</v>
      </c>
      <c r="B142" s="340">
        <f>'A1 Exploitation'!D610</f>
        <v>0.95238095238095233</v>
      </c>
      <c r="C142" s="340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0" t="e">
        <f>'A2 Exploitation'!D610</f>
        <v>#DIV/0!</v>
      </c>
      <c r="C143" s="340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0" t="e">
        <f>'A3 Exploitation'!D610</f>
        <v>#DIV/0!</v>
      </c>
      <c r="C144" s="340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0" t="e">
        <f>'A4 Exploitation'!D610</f>
        <v>#DIV/0!</v>
      </c>
      <c r="C145" s="340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0"/>
      <c r="C146" s="340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0"/>
      <c r="C147" s="340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1" t="s">
        <v>291</v>
      </c>
      <c r="C150" s="341"/>
      <c r="D150" s="31"/>
      <c r="E150" s="31"/>
      <c r="F150" s="31"/>
      <c r="G150" s="31"/>
      <c r="H150" s="31"/>
      <c r="I150" s="31"/>
      <c r="J150" t="str">
        <f>D18</f>
        <v>JAAFER RAOUED</v>
      </c>
    </row>
    <row r="151" spans="1:10" ht="33" customHeight="1" x14ac:dyDescent="0.25">
      <c r="A151" s="277" t="s">
        <v>280</v>
      </c>
      <c r="B151" s="340">
        <f>'A1 Exploitation'!D673</f>
        <v>0.94594594594594594</v>
      </c>
      <c r="C151" s="340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0" t="e">
        <f>'A2 Exploitation'!D673</f>
        <v>#DIV/0!</v>
      </c>
      <c r="C152" s="340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0" t="e">
        <f>'A3 Exploitation'!D673</f>
        <v>#DIV/0!</v>
      </c>
      <c r="C153" s="340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0" t="e">
        <f>'A4 Exploitation'!D673</f>
        <v>#DIV/0!</v>
      </c>
      <c r="C154" s="340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0"/>
      <c r="C155" s="340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0"/>
      <c r="C156" s="340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2"/>
      <c r="C159" s="342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1" t="s">
        <v>472</v>
      </c>
      <c r="C160" s="341"/>
      <c r="D160" s="31"/>
      <c r="E160" s="31"/>
      <c r="F160" s="31"/>
      <c r="G160" s="31"/>
      <c r="H160" s="31"/>
      <c r="I160" s="31"/>
      <c r="J160" t="str">
        <f>D18</f>
        <v>JAAFER RAOUED</v>
      </c>
    </row>
    <row r="161" spans="1:10" ht="33" customHeight="1" x14ac:dyDescent="0.25">
      <c r="A161" s="277" t="s">
        <v>280</v>
      </c>
      <c r="B161" s="340">
        <f>'A1 Exploitation'!D702</f>
        <v>1</v>
      </c>
      <c r="C161" s="340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0" t="e">
        <f>'A2 Exploitation'!D702</f>
        <v>#DIV/0!</v>
      </c>
      <c r="C162" s="340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0" t="e">
        <f>'A3 Exploitation'!D702</f>
        <v>#DIV/0!</v>
      </c>
      <c r="C163" s="340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0" t="e">
        <f>'A4 Exploitation'!D702</f>
        <v>#DIV/0!</v>
      </c>
      <c r="C164" s="340"/>
    </row>
    <row r="165" spans="1:10" ht="33" customHeight="1" x14ac:dyDescent="0.25">
      <c r="A165" s="276" t="s">
        <v>284</v>
      </c>
      <c r="B165" s="340"/>
      <c r="C165" s="340"/>
    </row>
    <row r="166" spans="1:10" ht="18" x14ac:dyDescent="0.25">
      <c r="A166" s="276" t="s">
        <v>285</v>
      </c>
      <c r="B166" s="340"/>
      <c r="C166" s="340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1" t="s">
        <v>473</v>
      </c>
      <c r="C169" s="341"/>
      <c r="J169" t="str">
        <f>D18</f>
        <v>JAAFER RAOUED</v>
      </c>
    </row>
    <row r="170" spans="1:10" ht="33" customHeight="1" x14ac:dyDescent="0.25">
      <c r="A170" s="277" t="s">
        <v>280</v>
      </c>
      <c r="B170" s="340">
        <f>'A1 Exploitation'!D726</f>
        <v>0.9375</v>
      </c>
      <c r="C170" s="340"/>
    </row>
    <row r="171" spans="1:10" ht="33" customHeight="1" x14ac:dyDescent="0.25">
      <c r="A171" s="276" t="s">
        <v>281</v>
      </c>
      <c r="B171" s="340" t="e">
        <f>'A2 Exploitation'!D726</f>
        <v>#DIV/0!</v>
      </c>
      <c r="C171" s="340"/>
    </row>
    <row r="172" spans="1:10" ht="33" customHeight="1" x14ac:dyDescent="0.25">
      <c r="A172" s="277" t="s">
        <v>282</v>
      </c>
      <c r="B172" s="340" t="e">
        <f>'A3 Exploitation'!D726</f>
        <v>#DIV/0!</v>
      </c>
      <c r="C172" s="340"/>
    </row>
    <row r="173" spans="1:10" ht="33" customHeight="1" x14ac:dyDescent="0.25">
      <c r="A173" s="277" t="s">
        <v>283</v>
      </c>
      <c r="B173" s="340" t="e">
        <f>'A4 Exploitation'!D726</f>
        <v>#DIV/0!</v>
      </c>
      <c r="C173" s="340"/>
    </row>
    <row r="174" spans="1:10" ht="33" customHeight="1" x14ac:dyDescent="0.25">
      <c r="A174" s="276" t="s">
        <v>284</v>
      </c>
      <c r="B174" s="340"/>
      <c r="C174" s="340"/>
    </row>
    <row r="175" spans="1:10" ht="18" x14ac:dyDescent="0.25">
      <c r="A175" s="276" t="s">
        <v>285</v>
      </c>
      <c r="B175" s="340"/>
      <c r="C175" s="340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1" t="s">
        <v>292</v>
      </c>
      <c r="C178" s="341"/>
      <c r="J178" t="str">
        <f>D18</f>
        <v>JAAFER RAOUED</v>
      </c>
    </row>
    <row r="179" spans="1:10" ht="33" customHeight="1" x14ac:dyDescent="0.25">
      <c r="A179" s="277" t="s">
        <v>280</v>
      </c>
      <c r="B179" s="340">
        <f>'A1 Technique'!D199</f>
        <v>0.95945945945945943</v>
      </c>
      <c r="C179" s="340"/>
    </row>
    <row r="180" spans="1:10" ht="33" customHeight="1" x14ac:dyDescent="0.25">
      <c r="A180" s="276" t="s">
        <v>281</v>
      </c>
      <c r="B180" s="340" t="e">
        <f>'A2 Technique'!D199</f>
        <v>#DIV/0!</v>
      </c>
      <c r="C180" s="340"/>
    </row>
    <row r="181" spans="1:10" ht="33" customHeight="1" x14ac:dyDescent="0.25">
      <c r="A181" s="277" t="s">
        <v>282</v>
      </c>
      <c r="B181" s="340" t="e">
        <f>'A3 Technique'!D199</f>
        <v>#DIV/0!</v>
      </c>
      <c r="C181" s="340"/>
    </row>
    <row r="182" spans="1:10" ht="33" customHeight="1" x14ac:dyDescent="0.25">
      <c r="A182" s="277" t="s">
        <v>283</v>
      </c>
      <c r="B182" s="340" t="e">
        <f>'A4 Technique'!D199</f>
        <v>#DIV/0!</v>
      </c>
      <c r="C182" s="340"/>
    </row>
    <row r="183" spans="1:10" ht="33" customHeight="1" x14ac:dyDescent="0.25">
      <c r="A183" s="276" t="s">
        <v>284</v>
      </c>
      <c r="B183" s="340"/>
      <c r="C183" s="340"/>
    </row>
    <row r="184" spans="1:10" ht="18" x14ac:dyDescent="0.25">
      <c r="A184" s="276" t="s">
        <v>285</v>
      </c>
      <c r="B184" s="340"/>
      <c r="C184" s="34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16" zoomScale="80" zoomScaleNormal="100" zoomScaleSheetLayoutView="80" workbookViewId="0">
      <selection activeCell="A733" sqref="A73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JAAFER RAOUED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 t="s">
        <v>477</v>
      </c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 t="s">
        <v>478</v>
      </c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>
        <v>43879</v>
      </c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>
        <f>D730</f>
        <v>0.94444444444444442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43879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63" x14ac:dyDescent="0.4">
      <c r="A23" s="88" t="s">
        <v>76</v>
      </c>
      <c r="B23" s="89" t="s">
        <v>30</v>
      </c>
      <c r="C23" s="89"/>
      <c r="D23" s="90" t="s">
        <v>497</v>
      </c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6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63" x14ac:dyDescent="0.4">
      <c r="A30" s="88" t="s">
        <v>2</v>
      </c>
      <c r="B30" s="89">
        <v>0</v>
      </c>
      <c r="C30" s="89"/>
      <c r="D30" s="90" t="s">
        <v>498</v>
      </c>
      <c r="E30" s="91" t="s">
        <v>479</v>
      </c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0"/>
      <c r="E35" s="90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0</v>
      </c>
      <c r="C43" s="89"/>
      <c r="D43" s="271">
        <v>0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22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0.84615384615384615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28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0.875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43879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43879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43879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43879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43879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43879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43879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43879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43879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42" x14ac:dyDescent="0.4">
      <c r="A579" s="88" t="s">
        <v>86</v>
      </c>
      <c r="B579" s="89">
        <v>1</v>
      </c>
      <c r="C579" s="89"/>
      <c r="D579" s="90" t="s">
        <v>499</v>
      </c>
      <c r="E579" s="90" t="s">
        <v>492</v>
      </c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17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480</v>
      </c>
      <c r="E592" s="90" t="s">
        <v>481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2</v>
      </c>
      <c r="C605" s="89"/>
      <c r="D605" s="271">
        <v>1</v>
      </c>
      <c r="E605" s="91"/>
      <c r="F605" s="90"/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23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>
        <f>D606/(COUNT(B592:C597,B599:C605)*2)</f>
        <v>0.95833333333333337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>
        <f>D609/(COUNT(B579:C587,B592:C605)*2)</f>
        <v>0.95238095238095233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43879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18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>
        <f>D627/(COUNT(B618:C626)*2)</f>
        <v>1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84" x14ac:dyDescent="0.4">
      <c r="A631" s="88" t="s">
        <v>83</v>
      </c>
      <c r="B631" s="89">
        <v>1</v>
      </c>
      <c r="C631" s="89"/>
      <c r="D631" s="130" t="s">
        <v>500</v>
      </c>
      <c r="E631" s="90" t="s">
        <v>492</v>
      </c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42" x14ac:dyDescent="0.4">
      <c r="A634" s="88" t="s">
        <v>12</v>
      </c>
      <c r="B634" s="89">
        <v>1</v>
      </c>
      <c r="C634" s="89"/>
      <c r="D634" s="90" t="s">
        <v>482</v>
      </c>
      <c r="E634" s="91" t="s">
        <v>483</v>
      </c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105" x14ac:dyDescent="0.4">
      <c r="A665" s="266" t="s">
        <v>317</v>
      </c>
      <c r="B665" s="89">
        <v>1</v>
      </c>
      <c r="C665" s="99" t="str">
        <f>IF(B665=0, -5, "0")</f>
        <v>0</v>
      </c>
      <c r="D665" s="337" t="s">
        <v>484</v>
      </c>
      <c r="E665" s="338" t="s">
        <v>485</v>
      </c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0.75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24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0.92307692307692313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0.94594594594594594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475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43879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>
        <v>2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34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43879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51" x14ac:dyDescent="0.4">
      <c r="A712" s="265" t="s">
        <v>273</v>
      </c>
      <c r="B712" s="185">
        <v>1</v>
      </c>
      <c r="C712" s="159" t="str">
        <f>IF(B712=0, -5, "0")</f>
        <v>0</v>
      </c>
      <c r="D712" s="43" t="s">
        <v>486</v>
      </c>
      <c r="E712" s="135" t="s">
        <v>487</v>
      </c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15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0.9375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0.75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187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0.94444444444444442</v>
      </c>
      <c r="E730" s="3"/>
      <c r="F730" s="3"/>
    </row>
  </sheetData>
  <sheetProtection algorithmName="SHA-512" hashValue="s7HWFlqI5nVUEgoK3sPNnQeH2W4rw0ydI7tQsTg1+ZzuV65JURYcM9KSjdQmavcxzYJGA1IAdTHhHGw5Ix7sdw==" saltValue="IGOWP3XJqD8rxTZiJM4ekA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E211" sqref="E2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JAAFER RAOUED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du magasin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43879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>
        <f>D199</f>
        <v>0.95945945945945943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33" x14ac:dyDescent="0.3">
      <c r="A17" s="4" t="s">
        <v>225</v>
      </c>
      <c r="B17" s="42" t="s">
        <v>30</v>
      </c>
      <c r="C17" s="42"/>
      <c r="D17" s="43" t="s">
        <v>496</v>
      </c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8</v>
      </c>
    </row>
    <row r="23" spans="1:7" x14ac:dyDescent="0.3">
      <c r="A23" s="441" t="s">
        <v>251</v>
      </c>
      <c r="B23" s="442"/>
      <c r="C23" s="443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2</v>
      </c>
      <c r="C50" s="42"/>
      <c r="D50" s="76" t="s">
        <v>488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12</v>
      </c>
    </row>
    <row r="53" spans="1:6" x14ac:dyDescent="0.3">
      <c r="A53" s="441" t="s">
        <v>251</v>
      </c>
      <c r="B53" s="442"/>
      <c r="C53" s="443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ht="33" x14ac:dyDescent="0.3">
      <c r="A62" s="4" t="s">
        <v>249</v>
      </c>
      <c r="B62" s="42">
        <v>1</v>
      </c>
      <c r="C62" s="42"/>
      <c r="D62" s="43" t="s">
        <v>494</v>
      </c>
      <c r="E62" s="42" t="s">
        <v>493</v>
      </c>
      <c r="F62" s="42"/>
    </row>
    <row r="63" spans="1:6" x14ac:dyDescent="0.3">
      <c r="A63" s="441" t="s">
        <v>34</v>
      </c>
      <c r="B63" s="442"/>
      <c r="C63" s="443"/>
      <c r="D63" s="331">
        <f>SUM(B56:C62)</f>
        <v>13</v>
      </c>
    </row>
    <row r="64" spans="1:6" x14ac:dyDescent="0.3">
      <c r="A64" s="441" t="s">
        <v>251</v>
      </c>
      <c r="B64" s="442"/>
      <c r="C64" s="443"/>
      <c r="D64" s="332">
        <f>D63/(COUNT(B56:C62)*2)</f>
        <v>0.9285714285714286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16</v>
      </c>
    </row>
    <row r="162" spans="1:6" x14ac:dyDescent="0.3">
      <c r="A162" s="441" t="s">
        <v>251</v>
      </c>
      <c r="B162" s="442"/>
      <c r="C162" s="443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2</v>
      </c>
    </row>
    <row r="170" spans="1:6" x14ac:dyDescent="0.3">
      <c r="A170" s="441" t="s">
        <v>251</v>
      </c>
      <c r="B170" s="442"/>
      <c r="C170" s="44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8</v>
      </c>
    </row>
    <row r="178" spans="1:7" x14ac:dyDescent="0.3">
      <c r="A178" s="441" t="s">
        <v>251</v>
      </c>
      <c r="B178" s="442"/>
      <c r="C178" s="443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ht="51" customHeight="1" x14ac:dyDescent="0.3">
      <c r="A182" s="16" t="s">
        <v>181</v>
      </c>
      <c r="B182" s="42">
        <v>1</v>
      </c>
      <c r="C182" s="42"/>
      <c r="D182" s="43" t="s">
        <v>489</v>
      </c>
      <c r="E182" s="339" t="s">
        <v>490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ht="49.5" x14ac:dyDescent="0.3">
      <c r="A184" s="4" t="s">
        <v>199</v>
      </c>
      <c r="B184" s="42">
        <v>1</v>
      </c>
      <c r="C184" s="42"/>
      <c r="D184" s="43" t="s">
        <v>491</v>
      </c>
      <c r="E184" s="43" t="s">
        <v>495</v>
      </c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8</v>
      </c>
    </row>
    <row r="187" spans="1:7" x14ac:dyDescent="0.3">
      <c r="A187" s="441" t="s">
        <v>251</v>
      </c>
      <c r="B187" s="442"/>
      <c r="C187" s="443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4</v>
      </c>
    </row>
    <row r="195" spans="1:6" x14ac:dyDescent="0.3">
      <c r="A195" s="441" t="s">
        <v>251</v>
      </c>
      <c r="B195" s="442"/>
      <c r="C195" s="443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v>0.78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71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0.95945945945945943</v>
      </c>
    </row>
  </sheetData>
  <sheetProtection algorithmName="SHA-512" hashValue="xJb/daKyiw2hDqmFQpOlq3LbEXwtIXrOBHC3NnLddYTFnIOR8prLwiyuRABZmzjuXehA3n1JE+HHmZHvdz5XzQ==" saltValue="hW72bkR8mo1biw/t/f+o2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JAAFER RAOUED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JAAFER RAOUED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du magasin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43879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JAAFER RAOUED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JAAFER RAOUED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du magasin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43879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JAAFER RAOUED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JAAFER RAOUED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du magasin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43879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2020-02-22T12:05:35Z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