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LC-PC\Desktop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B543" i="43"/>
  <c r="B532" i="43"/>
  <c r="B512" i="43"/>
  <c r="B498" i="43"/>
  <c r="B476" i="43"/>
  <c r="B439" i="43"/>
  <c r="B386" i="43"/>
  <c r="B353" i="43"/>
  <c r="B313" i="43"/>
  <c r="B261" i="43"/>
  <c r="B200" i="43"/>
  <c r="B153" i="43"/>
  <c r="B99" i="43"/>
  <c r="B41" i="43"/>
  <c r="D197" i="32" l="1"/>
  <c r="D197" i="25"/>
  <c r="D197" i="35"/>
  <c r="D25" i="36" l="1"/>
  <c r="D26" i="36" s="1"/>
  <c r="C73" i="36"/>
  <c r="F197" i="32" l="1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C51" i="32"/>
  <c r="D52" i="32" s="1"/>
  <c r="D53" i="32" s="1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D513" i="31" s="1"/>
  <c r="D514" i="31" s="1"/>
  <c r="B154" i="29" s="1"/>
  <c r="A506" i="31"/>
  <c r="F498" i="31"/>
  <c r="E498" i="31"/>
  <c r="D498" i="31"/>
  <c r="D499" i="31" s="1"/>
  <c r="D500" i="31" s="1"/>
  <c r="C490" i="31"/>
  <c r="D493" i="31" s="1"/>
  <c r="D494" i="31" s="1"/>
  <c r="A484" i="31"/>
  <c r="F476" i="31"/>
  <c r="E476" i="31"/>
  <c r="D476" i="3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E386" i="31"/>
  <c r="C381" i="31"/>
  <c r="C378" i="31"/>
  <c r="C371" i="31"/>
  <c r="C369" i="31"/>
  <c r="C368" i="31"/>
  <c r="A361" i="31"/>
  <c r="F353" i="31"/>
  <c r="E353" i="31"/>
  <c r="D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C35" i="31"/>
  <c r="C34" i="31"/>
  <c r="C30" i="31"/>
  <c r="D42" i="31" s="1"/>
  <c r="D25" i="31"/>
  <c r="D26" i="31" s="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C145" i="25"/>
  <c r="D149" i="25" s="1"/>
  <c r="D150" i="25" s="1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C542" i="33"/>
  <c r="A537" i="33"/>
  <c r="F532" i="33"/>
  <c r="E532" i="33"/>
  <c r="D532" i="33" s="1"/>
  <c r="C530" i="33"/>
  <c r="C528" i="33"/>
  <c r="A517" i="33"/>
  <c r="F512" i="33"/>
  <c r="E512" i="33"/>
  <c r="D512" i="33" s="1"/>
  <c r="D513" i="33" s="1"/>
  <c r="D514" i="33" s="1"/>
  <c r="B153" i="29" s="1"/>
  <c r="A506" i="33"/>
  <c r="F498" i="33"/>
  <c r="E498" i="33"/>
  <c r="C490" i="33"/>
  <c r="D493" i="33" s="1"/>
  <c r="D494" i="33" s="1"/>
  <c r="A484" i="33"/>
  <c r="F476" i="33"/>
  <c r="E476" i="33"/>
  <c r="D476" i="33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C438" i="33"/>
  <c r="C432" i="33"/>
  <c r="C431" i="33"/>
  <c r="C425" i="33"/>
  <c r="C422" i="33"/>
  <c r="D426" i="33" s="1"/>
  <c r="D427" i="33" s="1"/>
  <c r="C415" i="33"/>
  <c r="C411" i="33"/>
  <c r="C405" i="33"/>
  <c r="C402" i="33"/>
  <c r="A394" i="33"/>
  <c r="F386" i="33"/>
  <c r="E386" i="33"/>
  <c r="D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 s="1"/>
  <c r="D513" i="43" s="1"/>
  <c r="D514" i="43" s="1"/>
  <c r="B152" i="29" s="1"/>
  <c r="A506" i="43"/>
  <c r="F498" i="43"/>
  <c r="E498" i="43"/>
  <c r="D498" i="43" s="1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D439" i="43" s="1"/>
  <c r="E439" i="43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D118" i="37" s="1"/>
  <c r="D119" i="37" s="1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A394" i="36"/>
  <c r="C381" i="36"/>
  <c r="D387" i="36" s="1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85" i="31" l="1"/>
  <c r="D286" i="31" s="1"/>
  <c r="D84" i="33"/>
  <c r="D406" i="33"/>
  <c r="D407" i="33" s="1"/>
  <c r="D417" i="33"/>
  <c r="D418" i="33" s="1"/>
  <c r="D222" i="43"/>
  <c r="D223" i="43" s="1"/>
  <c r="D139" i="43"/>
  <c r="D140" i="43" s="1"/>
  <c r="D100" i="36"/>
  <c r="D101" i="36" s="1"/>
  <c r="D477" i="36"/>
  <c r="D480" i="36" s="1"/>
  <c r="D481" i="36" s="1"/>
  <c r="B133" i="29" s="1"/>
  <c r="D63" i="37"/>
  <c r="D64" i="37" s="1"/>
  <c r="D200" i="43"/>
  <c r="D417" i="43"/>
  <c r="D418" i="43" s="1"/>
  <c r="D99" i="33"/>
  <c r="D139" i="33"/>
  <c r="D140" i="33" s="1"/>
  <c r="D153" i="33"/>
  <c r="D498" i="33"/>
  <c r="D499" i="33" s="1"/>
  <c r="D544" i="33"/>
  <c r="D545" i="33" s="1"/>
  <c r="B172" i="29" s="1"/>
  <c r="D133" i="25"/>
  <c r="D134" i="25" s="1"/>
  <c r="D161" i="25"/>
  <c r="D162" i="25" s="1"/>
  <c r="D201" i="31"/>
  <c r="D202" i="31" s="1"/>
  <c r="D373" i="31"/>
  <c r="D374" i="31" s="1"/>
  <c r="D532" i="31"/>
  <c r="D533" i="31" s="1"/>
  <c r="D534" i="31" s="1"/>
  <c r="B164" i="29" s="1"/>
  <c r="D543" i="31"/>
  <c r="D373" i="36"/>
  <c r="D374" i="36" s="1"/>
  <c r="D161" i="37"/>
  <c r="D162" i="37" s="1"/>
  <c r="D244" i="43"/>
  <c r="D245" i="43" s="1"/>
  <c r="D285" i="43"/>
  <c r="D286" i="43" s="1"/>
  <c r="D84" i="25"/>
  <c r="D85" i="25" s="1"/>
  <c r="D139" i="31"/>
  <c r="D140" i="31" s="1"/>
  <c r="D153" i="31"/>
  <c r="D154" i="31" s="1"/>
  <c r="D222" i="31"/>
  <c r="D223" i="31" s="1"/>
  <c r="D426" i="31"/>
  <c r="D427" i="31" s="1"/>
  <c r="D161" i="32"/>
  <c r="D162" i="32" s="1"/>
  <c r="D201" i="33"/>
  <c r="D202" i="33" s="1"/>
  <c r="D426" i="43"/>
  <c r="D427" i="43" s="1"/>
  <c r="D149" i="35"/>
  <c r="D150" i="35" s="1"/>
  <c r="D262" i="33"/>
  <c r="D533" i="33"/>
  <c r="D534" i="33" s="1"/>
  <c r="B163" i="29" s="1"/>
  <c r="D63" i="25"/>
  <c r="D64" i="25" s="1"/>
  <c r="D102" i="32"/>
  <c r="D103" i="32" s="1"/>
  <c r="D149" i="32"/>
  <c r="D150" i="32" s="1"/>
  <c r="D149" i="37"/>
  <c r="D150" i="37" s="1"/>
  <c r="D133" i="37"/>
  <c r="D134" i="37" s="1"/>
  <c r="D102" i="37"/>
  <c r="D103" i="37" s="1"/>
  <c r="D440" i="36"/>
  <c r="D441" i="36" s="1"/>
  <c r="D406" i="36"/>
  <c r="D407" i="36" s="1"/>
  <c r="D354" i="36"/>
  <c r="D355" i="36" s="1"/>
  <c r="D502" i="43"/>
  <c r="D503" i="43" s="1"/>
  <c r="B143" i="29" s="1"/>
  <c r="D500" i="43"/>
  <c r="D532" i="43"/>
  <c r="D543" i="43"/>
  <c r="D386" i="43"/>
  <c r="D387" i="43" s="1"/>
  <c r="D533" i="43"/>
  <c r="D534" i="43" s="1"/>
  <c r="B162" i="29" s="1"/>
  <c r="D201" i="43"/>
  <c r="D202" i="43" s="1"/>
  <c r="D153" i="43"/>
  <c r="D154" i="43" s="1"/>
  <c r="D314" i="36"/>
  <c r="D315" i="36" s="1"/>
  <c r="D201" i="36"/>
  <c r="D202" i="36" s="1"/>
  <c r="D84" i="36"/>
  <c r="D102" i="36" s="1"/>
  <c r="D103" i="36" s="1"/>
  <c r="B61" i="29" s="1"/>
  <c r="D42" i="36"/>
  <c r="D43" i="36" s="1"/>
  <c r="D544" i="43"/>
  <c r="D45" i="31"/>
  <c r="D46" i="31" s="1"/>
  <c r="B55" i="29" s="1"/>
  <c r="D43" i="31"/>
  <c r="D195" i="35"/>
  <c r="D155" i="36"/>
  <c r="D478" i="36"/>
  <c r="D263" i="33"/>
  <c r="D477" i="33"/>
  <c r="D204" i="31"/>
  <c r="D205" i="31" s="1"/>
  <c r="B82" i="29" s="1"/>
  <c r="D173" i="31"/>
  <c r="D262" i="31"/>
  <c r="B65" i="29"/>
  <c r="D547" i="33"/>
  <c r="B45" i="29" s="1"/>
  <c r="D100" i="33"/>
  <c r="D101" i="33" s="1"/>
  <c r="D204" i="33"/>
  <c r="D205" i="33" s="1"/>
  <c r="B81" i="29" s="1"/>
  <c r="D102" i="25"/>
  <c r="D103" i="25" s="1"/>
  <c r="D502" i="31"/>
  <c r="D503" i="31" s="1"/>
  <c r="B145" i="29" s="1"/>
  <c r="D544" i="31"/>
  <c r="D502" i="33"/>
  <c r="D503" i="33" s="1"/>
  <c r="B144" i="29" s="1"/>
  <c r="D500" i="33"/>
  <c r="D262" i="36"/>
  <c r="D173" i="43"/>
  <c r="D354" i="43"/>
  <c r="D388" i="36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D42" i="43"/>
  <c r="D313" i="43"/>
  <c r="D314" i="43" s="1"/>
  <c r="D373" i="43"/>
  <c r="D374" i="43" s="1"/>
  <c r="D42" i="33"/>
  <c r="D154" i="33"/>
  <c r="D244" i="33"/>
  <c r="D245" i="33" s="1"/>
  <c r="D285" i="33"/>
  <c r="D286" i="33" s="1"/>
  <c r="D353" i="33"/>
  <c r="D440" i="33"/>
  <c r="D195" i="25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265" i="33" l="1"/>
  <c r="D266" i="33" s="1"/>
  <c r="B90" i="29" s="1"/>
  <c r="D204" i="43"/>
  <c r="D205" i="43" s="1"/>
  <c r="B80" i="29" s="1"/>
  <c r="D155" i="31"/>
  <c r="D157" i="31"/>
  <c r="D158" i="31" s="1"/>
  <c r="B73" i="29" s="1"/>
  <c r="D547" i="31"/>
  <c r="B46" i="29" s="1"/>
  <c r="D390" i="36"/>
  <c r="D391" i="36" s="1"/>
  <c r="B115" i="29" s="1"/>
  <c r="D443" i="36"/>
  <c r="D357" i="36"/>
  <c r="D358" i="36" s="1"/>
  <c r="B106" i="29" s="1"/>
  <c r="D155" i="43"/>
  <c r="D157" i="43"/>
  <c r="D158" i="43" s="1"/>
  <c r="B71" i="29" s="1"/>
  <c r="D547" i="43"/>
  <c r="B44" i="29" s="1"/>
  <c r="D317" i="36"/>
  <c r="D318" i="36" s="1"/>
  <c r="B97" i="29" s="1"/>
  <c r="D204" i="36"/>
  <c r="D205" i="36" s="1"/>
  <c r="B79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24" i="29" l="1"/>
  <c r="D444" i="36"/>
  <c r="D444" i="31"/>
  <c r="B127" i="29" s="1"/>
  <c r="D444" i="33"/>
  <c r="B126" i="29" s="1"/>
  <c r="D444" i="43"/>
  <c r="B125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26" i="29"/>
  <c r="B36" i="29"/>
  <c r="B35" i="29"/>
  <c r="B25" i="29"/>
  <c r="B27" i="29"/>
  <c r="B37" i="29"/>
</calcChain>
</file>

<file path=xl/sharedStrings.xml><?xml version="1.0" encoding="utf-8"?>
<sst xmlns="http://schemas.openxmlformats.org/spreadsheetml/2006/main" count="3734" uniqueCount="439">
  <si>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</si>
  <si>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</si>
  <si>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</si>
  <si>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</si>
  <si>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</si>
  <si>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</si>
  <si>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</si>
  <si>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</si>
  <si>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</si>
  <si>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</si>
  <si>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</si>
  <si>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</si>
  <si>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</si>
  <si>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</si>
  <si>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</si>
  <si>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</si>
  <si>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</si>
  <si>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</si>
  <si>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</si>
  <si>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</si>
  <si>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</si>
  <si>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</si>
  <si>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</si>
  <si>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</si>
  <si>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</si>
  <si>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</si>
  <si>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</si>
  <si>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</si>
  <si>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</si>
  <si>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</si>
  <si>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</si>
  <si>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</si>
  <si>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</si>
  <si>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</si>
  <si>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</si>
  <si>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</si>
  <si>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</si>
  <si>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</si>
  <si>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</si>
  <si>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</si>
  <si>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</si>
  <si>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</si>
  <si>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</si>
  <si>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</si>
  <si>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</si>
  <si>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</si>
  <si>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</si>
  <si>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</si>
  <si>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</si>
  <si>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</si>
  <si>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</si>
  <si>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</si>
  <si>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</si>
  <si>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</si>
  <si>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</si>
  <si>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</si>
  <si>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</si>
  <si>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</si>
  <si>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</si>
  <si>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</si>
  <si>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</si>
  <si>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</si>
  <si>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</si>
  <si>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</si>
  <si>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</si>
  <si>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</si>
  <si>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</si>
  <si>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</si>
  <si>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</si>
  <si>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</si>
  <si>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</si>
  <si>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</si>
  <si>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</si>
  <si>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</si>
  <si>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</si>
  <si>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</si>
  <si>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</si>
  <si>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</si>
  <si>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</si>
  <si>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</si>
  <si>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</si>
  <si>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</si>
  <si>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</si>
  <si>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</si>
  <si>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</si>
  <si>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</si>
  <si>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</si>
  <si>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</si>
  <si>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</si>
  <si>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</si>
  <si>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</si>
  <si>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</si>
  <si>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</si>
  <si>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</si>
  <si>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</si>
  <si>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</si>
  <si>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</si>
  <si>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</si>
  <si>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</si>
  <si>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</si>
  <si>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</si>
  <si>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</si>
  <si>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</si>
  <si>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</si>
  <si>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</si>
  <si>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</si>
  <si>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</si>
  <si>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</si>
  <si>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</si>
  <si>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</si>
  <si>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</si>
  <si>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</si>
  <si>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</si>
  <si>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</si>
  <si>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</si>
  <si>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</si>
  <si>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</si>
  <si>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</si>
  <si>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</si>
  <si>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</si>
  <si>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</si>
  <si>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</si>
  <si>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</si>
  <si>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</si>
  <si>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</si>
  <si>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</si>
  <si>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</si>
  <si>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</si>
  <si>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</si>
  <si>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</si>
  <si>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</si>
  <si>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</si>
  <si>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</si>
  <si>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</si>
  <si>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</si>
  <si>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</si>
  <si>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</si>
  <si>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</si>
  <si>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</si>
  <si>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</si>
  <si>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</si>
  <si>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</si>
  <si>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</si>
  <si>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</si>
  <si>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</si>
  <si>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</si>
  <si>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</si>
  <si>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</si>
  <si>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</si>
  <si>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</si>
  <si>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</si>
  <si>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</si>
  <si>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</si>
  <si>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</si>
  <si>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</si>
  <si>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</si>
  <si>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</si>
  <si>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</si>
  <si>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</si>
  <si>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</si>
  <si>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</si>
  <si>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</si>
  <si>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</si>
  <si>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</si>
  <si>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</si>
  <si>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</si>
  <si>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</si>
  <si>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</si>
  <si>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</si>
  <si>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</si>
  <si>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</si>
  <si>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</si>
  <si>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</si>
  <si>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</si>
  <si>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</si>
  <si>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</si>
  <si>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</si>
  <si>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</si>
  <si>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</si>
  <si>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</si>
  <si>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</si>
  <si>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</si>
  <si>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</si>
  <si>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</si>
  <si>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</si>
  <si>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</si>
  <si>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</si>
  <si>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</si>
  <si>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</si>
  <si>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</si>
  <si>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</si>
  <si>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</si>
  <si>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</si>
  <si>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</si>
  <si>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</si>
  <si>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</si>
  <si>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</si>
  <si>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</si>
  <si>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</si>
  <si>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</si>
  <si>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</si>
  <si>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</si>
  <si>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</si>
  <si>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</si>
  <si>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</si>
  <si>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</si>
  <si>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</si>
  <si>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</si>
  <si>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</si>
  <si>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</si>
  <si>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</si>
  <si>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</si>
  <si>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</si>
  <si>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</si>
  <si>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</si>
  <si>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</si>
  <si>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</si>
  <si>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</si>
  <si>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</si>
  <si>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</si>
  <si>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</si>
  <si>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</si>
  <si>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</si>
  <si>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</si>
  <si>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</si>
  <si>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</si>
  <si>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</si>
  <si>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</si>
  <si>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</si>
  <si>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</si>
  <si>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</si>
  <si>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</si>
  <si>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</si>
  <si>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</si>
  <si>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</si>
  <si>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</si>
  <si>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</si>
  <si>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</si>
  <si>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</si>
  <si>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</si>
  <si>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</si>
  <si>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</si>
  <si>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</si>
  <si>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</si>
  <si>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</si>
  <si>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</si>
  <si>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</si>
  <si>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</si>
  <si>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</si>
  <si>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</si>
  <si>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</si>
  <si>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</si>
  <si>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</si>
  <si>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</si>
  <si>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</si>
  <si>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</si>
  <si>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</si>
  <si>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</si>
  <si>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</si>
  <si>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</si>
  <si>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</si>
  <si>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</si>
  <si>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</si>
  <si>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</si>
  <si>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</si>
  <si>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</si>
  <si>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</si>
  <si>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</si>
  <si>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</si>
  <si>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</si>
  <si>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</si>
  <si>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</si>
  <si>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</si>
  <si>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</si>
  <si>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</si>
  <si>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</si>
  <si>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</si>
  <si>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</si>
  <si>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</si>
  <si>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</si>
  <si>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</si>
  <si>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</si>
  <si>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</si>
  <si>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</si>
  <si>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</si>
  <si>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</si>
  <si>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</si>
  <si>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</si>
  <si>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</si>
  <si>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</si>
  <si>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</si>
  <si>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</si>
  <si>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</si>
  <si>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</si>
  <si>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</si>
  <si>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</si>
  <si>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</si>
  <si>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</si>
  <si>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</si>
  <si>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</si>
  <si>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</si>
  <si>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</si>
  <si>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</si>
  <si>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</si>
  <si>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</si>
  <si>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</si>
  <si>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</si>
  <si>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</si>
  <si>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</si>
  <si>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</si>
  <si>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</si>
  <si>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</si>
  <si>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</si>
  <si>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</si>
  <si>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</si>
  <si>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</si>
  <si>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</si>
  <si>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</si>
  <si>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</si>
  <si>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</si>
  <si>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</si>
  <si>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</si>
  <si>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</si>
  <si>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</si>
  <si>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</si>
  <si>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</si>
  <si>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</si>
  <si>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</si>
  <si>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</si>
  <si>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</si>
  <si>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</si>
  <si>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</si>
  <si>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</si>
  <si>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</si>
  <si>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</si>
  <si>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</si>
  <si>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</si>
  <si>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</si>
  <si>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</si>
  <si>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</si>
  <si>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</si>
  <si>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</si>
  <si>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</si>
  <si>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</si>
  <si>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</si>
  <si>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</si>
  <si>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</si>
  <si>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</si>
  <si>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</si>
  <si>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</si>
  <si>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</si>
  <si>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</si>
  <si>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</si>
  <si>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</si>
  <si>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</si>
  <si>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</si>
  <si>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</si>
  <si>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</si>
  <si>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</si>
  <si>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</si>
  <si>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</si>
  <si>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</si>
  <si>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</si>
  <si>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</si>
  <si>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</si>
  <si>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</si>
  <si>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</si>
  <si>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</si>
  <si>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</si>
  <si>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</si>
  <si>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</si>
  <si>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</si>
  <si>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</si>
  <si>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</si>
  <si>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</si>
  <si>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</si>
  <si>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</si>
  <si>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</si>
  <si>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</si>
  <si>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</si>
  <si>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</si>
  <si>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</si>
  <si>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</si>
  <si>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</si>
  <si>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</si>
  <si>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</si>
  <si>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</si>
  <si>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</si>
  <si>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</si>
  <si>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</si>
  <si>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</si>
  <si>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</si>
  <si>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</si>
  <si>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</si>
  <si>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</si>
  <si>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</si>
  <si>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</si>
  <si>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</si>
  <si>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</si>
  <si>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</si>
  <si>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</si>
  <si>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</si>
  <si>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</si>
  <si>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</si>
  <si>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</si>
  <si>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</si>
  <si>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</si>
  <si>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</si>
  <si>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JAAFER RAOUED</t>
  </si>
  <si>
    <t>M Souheil DRAOUI</t>
  </si>
  <si>
    <t>Directeur magasin</t>
  </si>
  <si>
    <t>Assurer la vérification mensuelle du thermomètre.</t>
  </si>
  <si>
    <t>La qualité de fraicheur des fruits et légumes n'était pas satisfaisante.</t>
  </si>
  <si>
    <t>Présence de 3 barquettes de champignon entier dont la date de retrait était le jour de l'audit (DLC: 31/07/2018).</t>
  </si>
  <si>
    <t>L'autocontrôle du nettoyage n'était pas quotidien.</t>
  </si>
  <si>
    <t>Renforcer le nettoyage au niveau des linéaires pâtes, sucre, farine.</t>
  </si>
  <si>
    <t>Présence de boites de conserves cabossés.</t>
  </si>
  <si>
    <t>Le suivi et l'enregistrement des températures à cœur n'étaient pas réalisés.</t>
  </si>
  <si>
    <t>Manque de louche. Mettre en place une louche pour chaque récipients.</t>
  </si>
  <si>
    <t>La dernière analyse était faite en 2017.</t>
  </si>
  <si>
    <t>Les employés du secteur alimentaire n'ont pas bénéficié d'une formation relative aux bonnes pratiques d'hygiène.</t>
  </si>
  <si>
    <t>L'étanchéité sous la porte de la réception n'était pas satisfaisant.</t>
  </si>
  <si>
    <t>L'hygromètrie était de 50% &lt; 65%, correct.</t>
  </si>
  <si>
    <t>La pédale de la poubelle était rompue au niveau de la salle de pause.</t>
  </si>
  <si>
    <t>Présence de givre au niveau des meubles froids négatives des produits surgelés.</t>
  </si>
  <si>
    <t>Utilisation d'insecticide sous pression "DIPTOX" au niveau du rayon.</t>
  </si>
  <si>
    <t>Utilisation du thermomètre de la réception.</t>
  </si>
  <si>
    <t>Fournir un thermomètre pour chaque rayon.</t>
  </si>
  <si>
    <t>Le suivi et l'enregistrement des températures à cœur n'était pas réalisés.
Utilisation du thermomètre de la réception.</t>
  </si>
  <si>
    <t>Fournir un thermomètre pour chaque rayon et assurer l'enregistrement des températures à cœur.</t>
  </si>
  <si>
    <t>Enregistrements des autocontrôles de nettoyage et de désinfection</t>
  </si>
  <si>
    <t>Présence des bulletins d'analyse et plans d'action</t>
  </si>
  <si>
    <t xml:space="preserve">Utilisation correcte des cadenciers de cuisson et de fabrication </t>
  </si>
  <si>
    <t>Taux de réalisation du plan d'action précédent</t>
  </si>
  <si>
    <t>La vérification n'a pas été réalisée</t>
  </si>
  <si>
    <t>Présence de morceaux de potirons emballés qui n'étaient pas identifiés.</t>
  </si>
  <si>
    <t>Former les employés sur les BPH</t>
  </si>
  <si>
    <t>Dégivrer les appareils</t>
  </si>
  <si>
    <t>Le local poubelles était dépourvu de climatisation.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</si>
</sst>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1684912"/>
        <c:axId val="-1261690352"/>
      </c:barChart>
      <c:catAx>
        <c:axId val="-126168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1690352"/>
        <c:crosses val="autoZero"/>
        <c:auto val="1"/>
        <c:lblAlgn val="ctr"/>
        <c:lblOffset val="100"/>
        <c:noMultiLvlLbl val="0"/>
      </c:catAx>
      <c:valAx>
        <c:axId val="-126169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168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59104848"/>
        <c:axId val="-1259102672"/>
      </c:barChart>
      <c:catAx>
        <c:axId val="-125910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59102672"/>
        <c:crosses val="autoZero"/>
        <c:auto val="1"/>
        <c:lblAlgn val="ctr"/>
        <c:lblOffset val="100"/>
        <c:noMultiLvlLbl val="0"/>
      </c:catAx>
      <c:valAx>
        <c:axId val="-125910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5910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59100496"/>
        <c:axId val="-1259099952"/>
      </c:barChart>
      <c:catAx>
        <c:axId val="-125910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59099952"/>
        <c:crosses val="autoZero"/>
        <c:auto val="1"/>
        <c:lblAlgn val="ctr"/>
        <c:lblOffset val="100"/>
        <c:noMultiLvlLbl val="0"/>
      </c:catAx>
      <c:valAx>
        <c:axId val="-125909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5910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26543936"/>
        <c:axId val="-1126548832"/>
      </c:barChart>
      <c:catAx>
        <c:axId val="-112654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48832"/>
        <c:crosses val="autoZero"/>
        <c:auto val="1"/>
        <c:lblAlgn val="ctr"/>
        <c:lblOffset val="100"/>
        <c:noMultiLvlLbl val="0"/>
      </c:catAx>
      <c:valAx>
        <c:axId val="-112654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2654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0.33333333333333331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26549376"/>
        <c:axId val="-1126552096"/>
      </c:barChart>
      <c:catAx>
        <c:axId val="-112654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52096"/>
        <c:crosses val="autoZero"/>
        <c:auto val="1"/>
        <c:lblAlgn val="ctr"/>
        <c:lblOffset val="100"/>
        <c:noMultiLvlLbl val="0"/>
      </c:catAx>
      <c:valAx>
        <c:axId val="-112655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2654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26549920"/>
        <c:axId val="-1126542848"/>
      </c:barChart>
      <c:catAx>
        <c:axId val="-112654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42848"/>
        <c:crosses val="autoZero"/>
        <c:auto val="1"/>
        <c:lblAlgn val="ctr"/>
        <c:lblOffset val="100"/>
        <c:noMultiLvlLbl val="0"/>
      </c:catAx>
      <c:valAx>
        <c:axId val="-112654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2654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0.9509803921568627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26552640"/>
        <c:axId val="-1126551552"/>
      </c:barChart>
      <c:catAx>
        <c:axId val="-112655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51552"/>
        <c:crosses val="autoZero"/>
        <c:auto val="1"/>
        <c:lblAlgn val="ctr"/>
        <c:lblOffset val="100"/>
        <c:noMultiLvlLbl val="0"/>
      </c:catAx>
      <c:valAx>
        <c:axId val="-112655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2655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0.86693548387096775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26548288"/>
        <c:axId val="-1126539584"/>
      </c:barChart>
      <c:catAx>
        <c:axId val="-11265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39584"/>
        <c:crosses val="autoZero"/>
        <c:auto val="1"/>
        <c:lblAlgn val="ctr"/>
        <c:lblOffset val="100"/>
        <c:noMultiLvlLbl val="0"/>
      </c:catAx>
      <c:valAx>
        <c:axId val="-1126539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2654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0.90895793801391522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126551008"/>
        <c:axId val="-1126544480"/>
        <c:extLst xmlns:c16r2="http://schemas.microsoft.com/office/drawing/2015/06/chart"/>
      </c:barChart>
      <c:catAx>
        <c:axId val="-11265510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44480"/>
        <c:crosses val="autoZero"/>
        <c:auto val="1"/>
        <c:lblAlgn val="ctr"/>
        <c:lblOffset val="100"/>
        <c:noMultiLvlLbl val="0"/>
      </c:catAx>
      <c:valAx>
        <c:axId val="-11265444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5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0.51388888888888884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126546112"/>
        <c:axId val="-1126547200"/>
        <c:extLst xmlns:c16r2="http://schemas.microsoft.com/office/drawing/2015/06/chart"/>
      </c:barChart>
      <c:catAx>
        <c:axId val="-112654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47200"/>
        <c:crosses val="autoZero"/>
        <c:auto val="1"/>
        <c:lblAlgn val="ctr"/>
        <c:lblOffset val="100"/>
        <c:noMultiLvlLbl val="0"/>
      </c:catAx>
      <c:valAx>
        <c:axId val="-112654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2654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1683824"/>
        <c:axId val="-1261694704"/>
      </c:barChart>
      <c:catAx>
        <c:axId val="-126168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1694704"/>
        <c:crosses val="autoZero"/>
        <c:auto val="1"/>
        <c:lblAlgn val="ctr"/>
        <c:lblOffset val="100"/>
        <c:noMultiLvlLbl val="0"/>
      </c:catAx>
      <c:valAx>
        <c:axId val="-126169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168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1682736"/>
        <c:axId val="-1261692528"/>
      </c:barChart>
      <c:catAx>
        <c:axId val="-126168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61692528"/>
        <c:crosses val="autoZero"/>
        <c:auto val="1"/>
        <c:lblAlgn val="ctr"/>
        <c:lblOffset val="100"/>
        <c:noMultiLvlLbl val="0"/>
      </c:catAx>
      <c:valAx>
        <c:axId val="-126169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168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61687632"/>
        <c:axId val="-1312997472"/>
      </c:barChart>
      <c:catAx>
        <c:axId val="-126168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12997472"/>
        <c:crosses val="autoZero"/>
        <c:auto val="1"/>
        <c:lblAlgn val="ctr"/>
        <c:lblOffset val="100"/>
        <c:noMultiLvlLbl val="0"/>
      </c:catAx>
      <c:valAx>
        <c:axId val="-131299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6168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13002368"/>
        <c:axId val="-1313001280"/>
      </c:barChart>
      <c:catAx>
        <c:axId val="-131300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13001280"/>
        <c:crosses val="autoZero"/>
        <c:auto val="1"/>
        <c:lblAlgn val="ctr"/>
        <c:lblOffset val="100"/>
        <c:noMultiLvlLbl val="0"/>
      </c:catAx>
      <c:valAx>
        <c:axId val="-131300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1300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13000736"/>
        <c:axId val="-1313001824"/>
      </c:barChart>
      <c:catAx>
        <c:axId val="-131300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13001824"/>
        <c:crosses val="autoZero"/>
        <c:auto val="1"/>
        <c:lblAlgn val="ctr"/>
        <c:lblOffset val="100"/>
        <c:noMultiLvlLbl val="0"/>
      </c:catAx>
      <c:valAx>
        <c:axId val="-1313001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1300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08474208"/>
        <c:axId val="-1408472576"/>
      </c:barChart>
      <c:catAx>
        <c:axId val="-140847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08472576"/>
        <c:crosses val="autoZero"/>
        <c:auto val="1"/>
        <c:lblAlgn val="ctr"/>
        <c:lblOffset val="100"/>
        <c:noMultiLvlLbl val="0"/>
      </c:catAx>
      <c:valAx>
        <c:axId val="-140847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0847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59105392"/>
        <c:axId val="-1259098864"/>
      </c:barChart>
      <c:catAx>
        <c:axId val="-125910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59098864"/>
        <c:crosses val="autoZero"/>
        <c:auto val="1"/>
        <c:lblAlgn val="ctr"/>
        <c:lblOffset val="100"/>
        <c:noMultiLvlLbl val="0"/>
      </c:catAx>
      <c:valAx>
        <c:axId val="-125909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5910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59103760"/>
        <c:axId val="-1259103216"/>
      </c:barChart>
      <c:catAx>
        <c:axId val="-125910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59103216"/>
        <c:crosses val="autoZero"/>
        <c:auto val="1"/>
        <c:lblAlgn val="ctr"/>
        <c:lblOffset val="100"/>
        <c:noMultiLvlLbl val="0"/>
      </c:catAx>
      <c:valAx>
        <c:axId val="-125910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5910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408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JAAFER RAOUED</v>
      </c>
    </row>
    <row r="24" spans="1:11" ht="33" customHeight="1" x14ac:dyDescent="0.25">
      <c r="A24" s="242" t="s">
        <v>327</v>
      </c>
      <c r="B24" s="312">
        <f>AVERAGE('A1 Exploitation'!D549,'A1 Technique'!D199)</f>
        <v>0.90895793801391522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JAAFER RAOUED</v>
      </c>
    </row>
    <row r="34" spans="1:10" ht="33" customHeight="1" x14ac:dyDescent="0.25">
      <c r="A34" s="242" t="s">
        <v>327</v>
      </c>
      <c r="B34" s="312">
        <f>'A1 Exploitation'!D549</f>
        <v>0.86693548387096775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JAAFER RAOUED</v>
      </c>
    </row>
    <row r="43" spans="1:10" ht="33" customHeight="1" x14ac:dyDescent="0.25">
      <c r="A43" s="242" t="s">
        <v>327</v>
      </c>
      <c r="B43" s="312">
        <f>AVERAGE('A1 Exploitation'!D547, 'A1 Technique'!D197)</f>
        <v>0.51388888888888884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JAAFER RAOUED</v>
      </c>
    </row>
    <row r="52" spans="1:10" ht="33" customHeight="1" x14ac:dyDescent="0.25">
      <c r="A52" s="242" t="s">
        <v>327</v>
      </c>
      <c r="B52" s="315">
        <f>'A1 Exploitation'!D46</f>
        <v>0.9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JAAFER RAOUED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JAAFER RAOUED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JAAFER RAOUED</v>
      </c>
    </row>
    <row r="79" spans="1:10" ht="33" customHeight="1" x14ac:dyDescent="0.25">
      <c r="A79" s="242" t="s">
        <v>327</v>
      </c>
      <c r="B79" s="312" t="e">
        <f>'A1 Exploitation'!D205</f>
        <v>#DIV/0!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JAAFER RAOUED</v>
      </c>
    </row>
    <row r="88" spans="1:10" ht="33" customHeight="1" x14ac:dyDescent="0.25">
      <c r="A88" s="242" t="s">
        <v>327</v>
      </c>
      <c r="B88" s="312" t="e">
        <f>'A1 Exploitation'!D266</f>
        <v>#DIV/0!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JAAFER RAOUED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JAAFER RAOUED</v>
      </c>
    </row>
    <row r="106" spans="1:10" ht="33" customHeight="1" x14ac:dyDescent="0.25">
      <c r="A106" s="242" t="s">
        <v>327</v>
      </c>
      <c r="B106" s="312">
        <f>'A1 Exploitation'!D358</f>
        <v>0.83333333333333337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JAAFER RAOUED</v>
      </c>
    </row>
    <row r="115" spans="1:10" ht="33" customHeight="1" x14ac:dyDescent="0.25">
      <c r="A115" s="242" t="s">
        <v>327</v>
      </c>
      <c r="B115" s="312">
        <f>'A1 Exploitation'!D391</f>
        <v>0.91176470588235292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JAAFER RAOUED</v>
      </c>
    </row>
    <row r="124" spans="1:10" ht="33" customHeight="1" x14ac:dyDescent="0.25">
      <c r="A124" s="242" t="s">
        <v>327</v>
      </c>
      <c r="B124" s="312">
        <f>'A1 Exploitation'!D444</f>
        <v>0.88636363636363635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JAAFER RAOUED</v>
      </c>
    </row>
    <row r="133" spans="1:10" ht="33" customHeight="1" x14ac:dyDescent="0.25">
      <c r="A133" s="242" t="s">
        <v>327</v>
      </c>
      <c r="B133" s="312">
        <f>'A1 Exploitation'!D481</f>
        <v>0.95238095238095233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JAAFER RAOUED</v>
      </c>
    </row>
    <row r="142" spans="1:10" ht="33" customHeight="1" x14ac:dyDescent="0.25">
      <c r="A142" s="242" t="s">
        <v>327</v>
      </c>
      <c r="B142" s="312">
        <f>'A1 Exploitation'!D503</f>
        <v>1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JAAFER RAOUED</v>
      </c>
    </row>
    <row r="151" spans="1:10" ht="33" customHeight="1" x14ac:dyDescent="0.25">
      <c r="A151" s="242" t="s">
        <v>327</v>
      </c>
      <c r="B151" s="312">
        <f>'A1 Exploitation'!D514</f>
        <v>1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JAAFER RAOUED</v>
      </c>
    </row>
    <row r="161" spans="1:10" ht="33" customHeight="1" x14ac:dyDescent="0.25">
      <c r="A161" s="242" t="s">
        <v>327</v>
      </c>
      <c r="B161" s="312">
        <f>'A1 Exploitation'!D534</f>
        <v>0.33333333333333331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JAAFER RAOUED</v>
      </c>
    </row>
    <row r="170" spans="1:10" ht="33" customHeight="1" x14ac:dyDescent="0.25">
      <c r="A170" s="242" t="s">
        <v>327</v>
      </c>
      <c r="B170" s="312">
        <f>'A1 Exploitation'!D545</f>
        <v>1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JAAFER RAOUED</v>
      </c>
    </row>
    <row r="179" spans="1:10" ht="33" customHeight="1" x14ac:dyDescent="0.25">
      <c r="A179" s="242" t="s">
        <v>327</v>
      </c>
      <c r="B179" s="312">
        <f>'A1 Technique'!D199</f>
        <v>0.9509803921568627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JAAFER RAOUED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 t="s">
        <v>409</v>
      </c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 t="s">
        <v>410</v>
      </c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>
        <v>43311</v>
      </c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0.86693548387096775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43311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4.5" customHeight="1" x14ac:dyDescent="0.3">
      <c r="A33" s="4" t="s">
        <v>51</v>
      </c>
      <c r="B33" s="109">
        <v>0</v>
      </c>
      <c r="C33" s="110"/>
      <c r="D33" s="192" t="s">
        <v>434</v>
      </c>
      <c r="E33" s="92" t="s">
        <v>411</v>
      </c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18" customHeight="1" x14ac:dyDescent="0.3">
      <c r="A40" s="53" t="s">
        <v>380</v>
      </c>
      <c r="B40" s="109">
        <v>1</v>
      </c>
      <c r="C40" s="109"/>
      <c r="D40" s="92" t="s">
        <v>414</v>
      </c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43311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431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430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43311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432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431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430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43311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431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430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43311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431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430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43311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431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430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43311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412</v>
      </c>
      <c r="E340" s="73"/>
      <c r="F340" s="158"/>
    </row>
    <row r="341" spans="1:7" ht="33" x14ac:dyDescent="0.3">
      <c r="A341" s="53" t="s">
        <v>98</v>
      </c>
      <c r="B341" s="109">
        <v>1</v>
      </c>
      <c r="C341" s="110"/>
      <c r="D341" s="108" t="s">
        <v>435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49.5" x14ac:dyDescent="0.3">
      <c r="A343" s="4" t="s">
        <v>226</v>
      </c>
      <c r="B343" s="109">
        <v>0</v>
      </c>
      <c r="C343" s="109"/>
      <c r="D343" s="108" t="s">
        <v>413</v>
      </c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3" x14ac:dyDescent="0.3">
      <c r="A346" s="53" t="s">
        <v>178</v>
      </c>
      <c r="B346" s="109">
        <v>1</v>
      </c>
      <c r="C346" s="109"/>
      <c r="D346" s="74" t="s">
        <v>425</v>
      </c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430</v>
      </c>
      <c r="B351" s="109">
        <v>1</v>
      </c>
      <c r="C351" s="122"/>
      <c r="D351" s="177" t="s">
        <v>414</v>
      </c>
      <c r="E351" s="85"/>
      <c r="F351" s="158"/>
      <c r="G351" s="106"/>
    </row>
    <row r="352" spans="1:7" s="91" customFormat="1" ht="64.5" customHeight="1" x14ac:dyDescent="0.3">
      <c r="A352" s="173" t="s">
        <v>391</v>
      </c>
      <c r="B352" s="109">
        <v>0</v>
      </c>
      <c r="C352" s="110"/>
      <c r="D352" s="121" t="s">
        <v>428</v>
      </c>
      <c r="E352" s="121" t="s">
        <v>429</v>
      </c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24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0.83333333333333337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43311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415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416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430</v>
      </c>
      <c r="B385" s="109">
        <v>1</v>
      </c>
      <c r="C385" s="109"/>
      <c r="D385" s="92" t="s">
        <v>414</v>
      </c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43311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426</v>
      </c>
      <c r="E404" s="74" t="s">
        <v>427</v>
      </c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430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417</v>
      </c>
      <c r="E438" s="73"/>
      <c r="F438" s="158"/>
      <c r="G438" s="11"/>
    </row>
    <row r="439" spans="1:7" ht="45" x14ac:dyDescent="0.3">
      <c r="A439" s="4" t="s">
        <v>249</v>
      </c>
      <c r="B439" s="225">
        <v>0</v>
      </c>
      <c r="C439" s="109"/>
      <c r="D439" s="199">
        <v>0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39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0.88636363636363635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43311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3" x14ac:dyDescent="0.3">
      <c r="A462" s="53" t="s">
        <v>243</v>
      </c>
      <c r="B462" s="109">
        <v>1</v>
      </c>
      <c r="C462" s="109"/>
      <c r="D462" s="74" t="s">
        <v>418</v>
      </c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431</v>
      </c>
      <c r="B473" s="109">
        <v>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430</v>
      </c>
      <c r="B474" s="109">
        <v>1</v>
      </c>
      <c r="C474" s="167"/>
      <c r="D474" s="95" t="s">
        <v>414</v>
      </c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28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0.93333333333333335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0.95238095238095233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43311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43311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43311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1</v>
      </c>
      <c r="C522" s="109"/>
      <c r="D522" s="74" t="s">
        <v>419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49.5" x14ac:dyDescent="0.3">
      <c r="A528" s="41" t="s">
        <v>352</v>
      </c>
      <c r="B528" s="109">
        <v>0</v>
      </c>
      <c r="C528" s="234">
        <f>IF(B528=0, -5, "0")</f>
        <v>-5</v>
      </c>
      <c r="D528" s="137" t="s">
        <v>420</v>
      </c>
      <c r="E528" s="85" t="s">
        <v>436</v>
      </c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6</v>
      </c>
    </row>
    <row r="534" spans="1:7" x14ac:dyDescent="0.3">
      <c r="A534" s="248" t="s">
        <v>35</v>
      </c>
      <c r="B534" s="249"/>
      <c r="C534" s="250"/>
      <c r="D534" s="251">
        <f>D533/(COUNT(B520:C532)*2)</f>
        <v>0.33333333333333331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43311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0.77777777777777779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215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0.86693548387096775</v>
      </c>
    </row>
  </sheetData>
  <sheetProtection algorithmName="SHA-512" hashValue="y9U0gq9MXxzaF6tFsPA3xQ0CY3RHTypGihCbkYVEILM1Q6/yzT+PC6Lb/i3gvhcrBQq1EDR9fEtwlCA5fyJW8g==" saltValue="I8NF53jfz6oq106Bvbj6P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4" orientation="portrait" r:id="rId1"/>
  <rowBreaks count="5" manualBreakCount="5">
    <brk id="103" max="6" man="1"/>
    <brk id="206" max="6" man="1"/>
    <brk id="318" max="6" man="1"/>
    <brk id="427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Normal="90" zoomScaleSheetLayoutView="100" workbookViewId="0">
      <selection activeCell="B18" sqref="B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'A1 Exploitation'!A8:F8</f>
        <v>JAAFER RAOUED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5" t="s">
        <v>42</v>
      </c>
      <c r="B8" s="361" t="str">
        <f>'A1 Exploitation'!B9:F9</f>
        <v>M Souheil DRAOUI</v>
      </c>
      <c r="C8" s="361"/>
      <c r="D8" s="361"/>
      <c r="E8" s="361"/>
      <c r="F8" s="361"/>
      <c r="G8" s="104"/>
    </row>
    <row r="9" spans="1:7" s="11" customFormat="1" ht="24" x14ac:dyDescent="0.45">
      <c r="A9" s="246" t="s">
        <v>44</v>
      </c>
      <c r="B9" s="362" t="str">
        <f>'A1 Exploitation'!B10:F10</f>
        <v>Directeur magasin</v>
      </c>
      <c r="C9" s="362"/>
      <c r="D9" s="362"/>
      <c r="E9" s="362"/>
      <c r="F9" s="362"/>
      <c r="G9" s="104"/>
    </row>
    <row r="10" spans="1:7" s="11" customFormat="1" ht="24" x14ac:dyDescent="0.45">
      <c r="A10" s="245" t="s">
        <v>43</v>
      </c>
      <c r="B10" s="359">
        <f>'A1 Exploitation'!B11:F11</f>
        <v>43311</v>
      </c>
      <c r="C10" s="359"/>
      <c r="D10" s="359"/>
      <c r="E10" s="359"/>
      <c r="F10" s="359"/>
      <c r="G10" s="104"/>
    </row>
    <row r="11" spans="1:7" s="11" customFormat="1" ht="24" x14ac:dyDescent="0.45">
      <c r="A11" s="245" t="s">
        <v>294</v>
      </c>
      <c r="B11" s="358">
        <f>D199</f>
        <v>0.9509803921568627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421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9</v>
      </c>
    </row>
    <row r="23" spans="1:7" x14ac:dyDescent="0.3">
      <c r="A23" s="346" t="s">
        <v>295</v>
      </c>
      <c r="B23" s="347"/>
      <c r="C23" s="348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14</v>
      </c>
    </row>
    <row r="34" spans="1:7" x14ac:dyDescent="0.3">
      <c r="A34" s="346" t="s">
        <v>295</v>
      </c>
      <c r="B34" s="347"/>
      <c r="C34" s="348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10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422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12</v>
      </c>
    </row>
    <row r="53" spans="1:7" x14ac:dyDescent="0.3">
      <c r="A53" s="346" t="s">
        <v>295</v>
      </c>
      <c r="B53" s="347"/>
      <c r="C53" s="348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14</v>
      </c>
    </row>
    <row r="64" spans="1:7" x14ac:dyDescent="0.3">
      <c r="A64" s="346" t="s">
        <v>295</v>
      </c>
      <c r="B64" s="347"/>
      <c r="C64" s="348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16</v>
      </c>
    </row>
    <row r="162" spans="1:7" x14ac:dyDescent="0.3">
      <c r="A162" s="346" t="s">
        <v>295</v>
      </c>
      <c r="B162" s="347"/>
      <c r="C162" s="348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4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8</v>
      </c>
    </row>
    <row r="178" spans="1:7" x14ac:dyDescent="0.3">
      <c r="A178" s="346" t="s">
        <v>295</v>
      </c>
      <c r="B178" s="347"/>
      <c r="C178" s="348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ht="33" x14ac:dyDescent="0.3">
      <c r="A181" s="31" t="s">
        <v>315</v>
      </c>
      <c r="B181" s="73">
        <v>1</v>
      </c>
      <c r="C181" s="73"/>
      <c r="D181" s="74" t="s">
        <v>438</v>
      </c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423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8</v>
      </c>
    </row>
    <row r="187" spans="1:7" x14ac:dyDescent="0.3">
      <c r="A187" s="346" t="s">
        <v>295</v>
      </c>
      <c r="B187" s="347"/>
      <c r="C187" s="348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4.5" customHeight="1" x14ac:dyDescent="0.3">
      <c r="A192" s="17" t="s">
        <v>311</v>
      </c>
      <c r="B192" s="73">
        <v>0</v>
      </c>
      <c r="C192" s="73"/>
      <c r="D192" s="92" t="s">
        <v>424</v>
      </c>
      <c r="E192" s="73" t="s">
        <v>437</v>
      </c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2</v>
      </c>
    </row>
    <row r="195" spans="1:6" x14ac:dyDescent="0.3">
      <c r="A195" s="346" t="s">
        <v>295</v>
      </c>
      <c r="B195" s="347"/>
      <c r="C195" s="348"/>
      <c r="D195" s="288">
        <f>D194/(COUNT(B190:C193)*2)</f>
        <v>0.5</v>
      </c>
    </row>
    <row r="197" spans="1:6" ht="18" x14ac:dyDescent="0.35">
      <c r="A197" s="47" t="s">
        <v>433</v>
      </c>
      <c r="B197" s="46"/>
      <c r="C197" s="46"/>
      <c r="D197" s="238">
        <v>0.25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97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0.9509803921568627</v>
      </c>
    </row>
  </sheetData>
  <sheetProtection algorithmName="SHA-512" hashValue="YnEiT42KGxwzIJ3y8Oe7EK7IZbMyElVwW60DKGmAZD9+8+FsvKo5orUXesLaz4hVeZNBsnCZ+IEcOVlWKVmqvA==" saltValue="mURkhVvqx5ARwjVTCDdHr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7" zoomScale="55" zoomScaleSheetLayoutView="55" workbookViewId="0">
      <selection activeCell="B417" sqref="B1:B1048576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JAAFER RAOUED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/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/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/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dE1wWPj48G3Ce2s/OeFI9uGeRVclIDdMGAM1ygjohUUfZEIobh3qTxJ6XQEoaDJbhiRYOZ07ixndqAF4TIKnAA==" saltValue="aC01sa0eJPfaMp7F8h86/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JAAFER RAOUED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JAAFER RAOUED</v>
      </c>
      <c r="B8" s="341"/>
      <c r="C8" s="341"/>
      <c r="D8" s="341"/>
      <c r="E8" s="341"/>
      <c r="F8" s="341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0"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IF(D512=0,"0","NA")))</f>
        <v>NA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VMnesdEdWLGA7WrXLMRlChb2rRgjoxmEfwWxtQTTmLHKnyyjsDzPdbKknlTpMKHH9lRb7AXQjVrrX5I8ZVl2QA==" saltValue="Cn3lI/IPJ/paadQM3D9UH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'A3 Exploitation'!A8:F8</f>
        <v>JAAFER RAOUED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33" sqref="D43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JAAFER RAOUED</v>
      </c>
      <c r="B8" s="341"/>
      <c r="C8" s="341"/>
      <c r="D8" s="341"/>
      <c r="E8" s="341"/>
      <c r="F8" s="341"/>
      <c r="G8" s="104"/>
    </row>
    <row r="9" spans="1:7" ht="24" x14ac:dyDescent="0.45">
      <c r="A9" s="306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307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306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306" t="s">
        <v>239</v>
      </c>
      <c r="B12" s="377"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qA0CptQpQYJ5oahrBg7fGrlnPOSLaBej26km5C9JxQpmNtRuWgtI2YdNEM8TbhTDmR4CZUNMmpa/GEh0xqw/BA==" saltValue="u+DOFd7cV4gXvlntIeao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84" sqref="D184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2018-02-22T14:54:44Z</cp:lastPrinted>
  <dcterms:created xsi:type="dcterms:W3CDTF">2015-10-03T07:44:26Z</dcterms:created>
  <dcterms:modified xsi:type="dcterms:W3CDTF">2018-07-31T15:24:23Z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