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Hammam lif\2018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C116" i="37"/>
  <c r="C115" i="37"/>
  <c r="D118" i="37" s="1"/>
  <c r="D119" i="37" s="1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D63" i="37" s="1"/>
  <c r="D64" i="37" s="1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D387" i="36"/>
  <c r="B386" i="36"/>
  <c r="C381" i="36"/>
  <c r="C378" i="36"/>
  <c r="C371" i="36"/>
  <c r="C369" i="36"/>
  <c r="C368" i="36"/>
  <c r="D373" i="36" s="1"/>
  <c r="D374" i="36" s="1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D285" i="36"/>
  <c r="D286" i="36" s="1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D42" i="36" s="1"/>
  <c r="D43" i="36" s="1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54" i="36" l="1"/>
  <c r="D155" i="36" s="1"/>
  <c r="D161" i="37"/>
  <c r="D162" i="37" s="1"/>
  <c r="D133" i="37"/>
  <c r="D134" i="37" s="1"/>
  <c r="D544" i="36"/>
  <c r="D545" i="36" s="1"/>
  <c r="B170" i="29" s="1"/>
  <c r="D533" i="36"/>
  <c r="D534" i="36" s="1"/>
  <c r="B161" i="29" s="1"/>
  <c r="D477" i="36"/>
  <c r="D478" i="36" s="1"/>
  <c r="D440" i="36"/>
  <c r="D441" i="36" s="1"/>
  <c r="D390" i="36"/>
  <c r="D391" i="36" s="1"/>
  <c r="B115" i="29" s="1"/>
  <c r="D354" i="36"/>
  <c r="D355" i="36" s="1"/>
  <c r="D314" i="36"/>
  <c r="D317" i="36" s="1"/>
  <c r="D318" i="36" s="1"/>
  <c r="B97" i="29" s="1"/>
  <c r="D201" i="36"/>
  <c r="D202" i="36" s="1"/>
  <c r="D100" i="36"/>
  <c r="D101" i="36" s="1"/>
  <c r="D84" i="36"/>
  <c r="D544" i="43"/>
  <c r="D45" i="31"/>
  <c r="D46" i="31" s="1"/>
  <c r="B55" i="29" s="1"/>
  <c r="D43" i="31"/>
  <c r="D85" i="36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357" i="36" l="1"/>
  <c r="D358" i="36" s="1"/>
  <c r="B106" i="29" s="1"/>
  <c r="D204" i="36"/>
  <c r="D205" i="36" s="1"/>
  <c r="B79" i="29" s="1"/>
  <c r="D102" i="36"/>
  <c r="D103" i="36" s="1"/>
  <c r="B61" i="29" s="1"/>
  <c r="D480" i="36"/>
  <c r="D481" i="36" s="1"/>
  <c r="B133" i="29" s="1"/>
  <c r="D443" i="36"/>
  <c r="D444" i="36" s="1"/>
  <c r="B124" i="29" s="1"/>
  <c r="D31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<sst xmlns="http://schemas.openxmlformats.org/spreadsheetml/2006/main" count="3779" uniqueCount="427">
  <si>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</si>
  <si>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</si>
  <si>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</si>
  <si>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</si>
  <si>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</si>
  <si>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</si>
  <si>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</si>
  <si>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</si>
  <si>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</si>
  <si>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</si>
  <si>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</si>
  <si>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</si>
  <si>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</si>
  <si>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</si>
  <si>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</si>
  <si>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</si>
  <si>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</si>
  <si>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</si>
  <si>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</si>
  <si>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</si>
  <si>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</si>
  <si>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</si>
  <si>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</si>
  <si>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</si>
  <si>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</si>
  <si>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</si>
  <si>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</si>
  <si>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</si>
  <si>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</si>
  <si>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</si>
  <si>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</si>
  <si>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</si>
  <si>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</si>
  <si>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</si>
  <si>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</si>
  <si>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</si>
  <si>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</si>
  <si>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</si>
  <si>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</si>
  <si>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</si>
  <si>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</si>
  <si>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</si>
  <si>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</si>
  <si>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</si>
  <si>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</si>
  <si>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</si>
  <si>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</si>
  <si>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</si>
  <si>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</si>
  <si>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</si>
  <si>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</si>
  <si>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</si>
  <si>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</si>
  <si>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</si>
  <si>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</si>
  <si>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</si>
  <si>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</si>
  <si>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</si>
  <si>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</si>
  <si>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</si>
  <si>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</si>
  <si>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</si>
  <si>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</si>
  <si>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</si>
  <si>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</si>
  <si>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</si>
  <si>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</si>
  <si>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</si>
  <si>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</si>
  <si>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</si>
  <si>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</si>
  <si>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</si>
  <si>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</si>
  <si>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</si>
  <si>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</si>
  <si>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</si>
  <si>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</si>
  <si>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</si>
  <si>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</si>
  <si>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</si>
  <si>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</si>
  <si>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</si>
  <si>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</si>
  <si>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</si>
  <si>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</si>
  <si>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</si>
  <si>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</si>
  <si>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</si>
  <si>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</si>
  <si>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</si>
  <si>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</si>
  <si>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</si>
  <si>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</si>
  <si>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</si>
  <si>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</si>
  <si>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</si>
  <si>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</si>
  <si>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</si>
  <si>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</si>
  <si>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</si>
  <si>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</si>
  <si>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</si>
  <si>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</si>
  <si>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</si>
  <si>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</si>
  <si>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</si>
  <si>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</si>
  <si>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</si>
  <si>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</si>
  <si>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</si>
  <si>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</si>
  <si>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</si>
  <si>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</si>
  <si>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</si>
  <si>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</si>
  <si>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</si>
  <si>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</si>
  <si>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</si>
  <si>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</si>
  <si>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</si>
  <si>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</si>
  <si>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</si>
  <si>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</si>
  <si>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</si>
  <si>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</si>
  <si>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</si>
  <si>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</si>
  <si>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</si>
  <si>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</si>
  <si>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</si>
  <si>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</si>
  <si>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</si>
  <si>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</si>
  <si>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</si>
  <si>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</si>
  <si>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</si>
  <si>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</si>
  <si>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</si>
  <si>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</si>
  <si>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</si>
  <si>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</si>
  <si>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</si>
  <si>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</si>
  <si>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</si>
  <si>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</si>
  <si>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</si>
  <si>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</si>
  <si>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</si>
  <si>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</si>
  <si>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</si>
  <si>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</si>
  <si>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</si>
  <si>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</si>
  <si>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</si>
  <si>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</si>
  <si>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</si>
  <si>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</si>
  <si>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</si>
  <si>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</si>
  <si>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</si>
  <si>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</si>
  <si>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</si>
  <si>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</si>
  <si>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</si>
  <si>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</si>
  <si>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</si>
  <si>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</si>
  <si>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</si>
  <si>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</si>
  <si>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</si>
  <si>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</si>
  <si>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</si>
  <si>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</si>
  <si>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</si>
  <si>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</si>
  <si>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</si>
  <si>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</si>
  <si>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</si>
  <si>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</si>
  <si>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</si>
  <si>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</si>
  <si>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</si>
  <si>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</si>
  <si>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</si>
  <si>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</si>
  <si>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</si>
  <si>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</si>
  <si>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</si>
  <si>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</si>
  <si>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</si>
  <si>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</si>
  <si>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</si>
  <si>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</si>
  <si>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</si>
  <si>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</si>
  <si>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</si>
  <si>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</si>
  <si>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</si>
  <si>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</si>
  <si>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</si>
  <si>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</si>
  <si>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</si>
  <si>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</si>
  <si>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</si>
  <si>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</si>
  <si>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</si>
  <si>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</si>
  <si>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</si>
  <si>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</si>
  <si>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</si>
  <si>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</si>
  <si>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</si>
  <si>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</si>
  <si>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</si>
  <si>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</si>
  <si>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</si>
  <si>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</si>
  <si>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</si>
  <si>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</si>
  <si>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</si>
  <si>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</si>
  <si>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</si>
  <si>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</si>
  <si>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</si>
  <si>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</si>
  <si>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</si>
  <si>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</si>
  <si>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</si>
  <si>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</si>
  <si>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</si>
  <si>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</si>
  <si>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</si>
  <si>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</si>
  <si>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</si>
  <si>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</si>
  <si>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</si>
  <si>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</si>
  <si>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</si>
  <si>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</si>
  <si>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</si>
  <si>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</si>
  <si>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</si>
  <si>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</si>
  <si>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</si>
  <si>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</si>
  <si>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</si>
  <si>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</si>
  <si>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</si>
  <si>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</si>
  <si>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</si>
  <si>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</si>
  <si>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</si>
  <si>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</si>
  <si>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</si>
  <si>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</si>
  <si>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</si>
  <si>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</si>
  <si>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</si>
  <si>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</si>
  <si>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</si>
  <si>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</si>
  <si>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</si>
  <si>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</si>
  <si>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</si>
  <si>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</si>
  <si>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</si>
  <si>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</si>
  <si>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</si>
  <si>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</si>
  <si>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</si>
  <si>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</si>
  <si>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</si>
  <si>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</si>
  <si>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</si>
  <si>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</si>
  <si>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</si>
  <si>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</si>
  <si>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</si>
  <si>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</si>
  <si>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</si>
  <si>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</si>
  <si>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</si>
  <si>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</si>
  <si>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</si>
  <si>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</si>
  <si>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</si>
  <si>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</si>
  <si>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</si>
  <si>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</si>
  <si>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</si>
  <si>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</si>
  <si>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</si>
  <si>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</si>
  <si>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</si>
  <si>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</si>
  <si>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</si>
  <si>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</si>
  <si>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</si>
  <si>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</si>
  <si>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</si>
  <si>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</si>
  <si>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</si>
  <si>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</si>
  <si>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</si>
  <si>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</si>
  <si>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</si>
  <si>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</si>
  <si>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</si>
  <si>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</si>
  <si>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</si>
  <si>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</si>
  <si>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</si>
  <si>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</si>
  <si>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</si>
  <si>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</si>
  <si>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</si>
  <si>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</si>
  <si>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</si>
  <si>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</si>
  <si>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</si>
  <si>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</si>
  <si>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</si>
  <si>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</si>
  <si>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</si>
  <si>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</si>
  <si>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</si>
  <si>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</si>
  <si>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</si>
  <si>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</si>
  <si>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</si>
  <si>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</si>
  <si>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</si>
  <si>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</si>
  <si>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</si>
  <si>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</si>
  <si>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</si>
  <si>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</si>
  <si>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</si>
  <si>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</si>
  <si>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</si>
  <si>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</si>
  <si>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</si>
  <si>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</si>
  <si>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</si>
  <si>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</si>
  <si>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</si>
  <si>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</si>
  <si>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</si>
  <si>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</si>
  <si>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</si>
  <si>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</si>
  <si>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</si>
  <si>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</si>
  <si>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</si>
  <si>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</si>
  <si>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</si>
  <si>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</si>
  <si>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</si>
  <si>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</si>
  <si>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</si>
  <si>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</si>
  <si>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</si>
  <si>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</si>
  <si>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</si>
  <si>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</si>
  <si>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</si>
  <si>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</si>
  <si>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</si>
  <si>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</si>
  <si>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</si>
  <si>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</si>
  <si>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</si>
  <si>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</si>
  <si>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</si>
  <si>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</si>
  <si>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</si>
  <si>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</si>
  <si>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</si>
  <si>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</si>
  <si>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</si>
  <si>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</si>
  <si>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</si>
  <si>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</si>
  <si>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</si>
  <si>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</si>
  <si>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</si>
  <si>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</si>
  <si>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</si>
  <si>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</si>
  <si>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</si>
  <si>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</si>
  <si>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</si>
  <si>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</si>
  <si>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</si>
  <si>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</si>
  <si>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</si>
  <si>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</si>
  <si>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</si>
  <si>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</si>
  <si>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</si>
  <si>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</si>
  <si>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</si>
  <si>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</si>
  <si>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</si>
  <si>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</si>
  <si>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</si>
  <si>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</si>
  <si>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</si>
  <si>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HAMMAM LIF</t>
  </si>
  <si>
    <t>M Souheil DRAOUI</t>
  </si>
  <si>
    <t>Directeur du magasin M Mohamed Najd KHIARI</t>
  </si>
  <si>
    <t>Absence du thermomètre à sonde.</t>
  </si>
  <si>
    <t>Le thermomètre est inexistant. La vérification est non faite.</t>
  </si>
  <si>
    <t>Présence de 9 sachets de crème caramel dont la DLC était dépassé depuis le 18/04/2018.</t>
  </si>
  <si>
    <t>Renforcer le suivie des DLC des produits.</t>
  </si>
  <si>
    <t>La vérification du thermomètre à sonde n'a pas était faite depuis le 15/09/17.</t>
  </si>
  <si>
    <t>Le sol au niveau du quai de réception était ébréché.</t>
  </si>
  <si>
    <t>Présence d'une ouverture au niveau du faux plafond.</t>
  </si>
  <si>
    <t>Absence de local poubelles.</t>
  </si>
  <si>
    <t>Mettre en place un local poubelle.</t>
  </si>
  <si>
    <t>Hygrométrie= 53%, correcte.</t>
  </si>
  <si>
    <t>L'afficheur au niveau du meuble des yaourts était non fonctionnel.</t>
  </si>
  <si>
    <t>Le carrelage au niveau des vestiaires était écaillé.</t>
  </si>
  <si>
    <t>L'autocontrôle du nettoyage n'était pas quotidien.</t>
  </si>
  <si>
    <t>La salle de pause est en cours de construction.</t>
  </si>
  <si>
    <t>Assurer la vérification monsuelle du thermométre.</t>
  </si>
  <si>
    <t>Présence de 3 lampes d'éclairage au niveau du meuble froid d'exposition du yaourt qui étaient non fonctionnelles.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</si>
</sst>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vertical="top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33012720"/>
        <c:axId val="-933012176"/>
      </c:barChart>
      <c:catAx>
        <c:axId val="-93301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3012176"/>
        <c:crosses val="autoZero"/>
        <c:auto val="1"/>
        <c:lblAlgn val="ctr"/>
        <c:lblOffset val="100"/>
        <c:noMultiLvlLbl val="0"/>
      </c:catAx>
      <c:valAx>
        <c:axId val="-93301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3301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5808128"/>
        <c:axId val="-925808672"/>
      </c:barChart>
      <c:catAx>
        <c:axId val="-92580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5808672"/>
        <c:crosses val="autoZero"/>
        <c:auto val="1"/>
        <c:lblAlgn val="ctr"/>
        <c:lblOffset val="100"/>
        <c:noMultiLvlLbl val="0"/>
      </c:catAx>
      <c:valAx>
        <c:axId val="-925808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580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5806496"/>
        <c:axId val="-925811392"/>
      </c:barChart>
      <c:catAx>
        <c:axId val="-92580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5811392"/>
        <c:crosses val="autoZero"/>
        <c:auto val="1"/>
        <c:lblAlgn val="ctr"/>
        <c:lblOffset val="100"/>
        <c:noMultiLvlLbl val="0"/>
      </c:catAx>
      <c:valAx>
        <c:axId val="-925811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580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5805408"/>
        <c:axId val="-925804864"/>
      </c:barChart>
      <c:catAx>
        <c:axId val="-92580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5804864"/>
        <c:crosses val="autoZero"/>
        <c:auto val="1"/>
        <c:lblAlgn val="ctr"/>
        <c:lblOffset val="100"/>
        <c:noMultiLvlLbl val="0"/>
      </c:catAx>
      <c:valAx>
        <c:axId val="-92580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580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6349040"/>
        <c:axId val="-776353392"/>
      </c:barChart>
      <c:catAx>
        <c:axId val="-77634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6353392"/>
        <c:crosses val="autoZero"/>
        <c:auto val="1"/>
        <c:lblAlgn val="ctr"/>
        <c:lblOffset val="100"/>
        <c:noMultiLvlLbl val="0"/>
      </c:catAx>
      <c:valAx>
        <c:axId val="-77635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634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6347408"/>
        <c:axId val="-776349584"/>
      </c:barChart>
      <c:catAx>
        <c:axId val="-77634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6349584"/>
        <c:crosses val="autoZero"/>
        <c:auto val="1"/>
        <c:lblAlgn val="ctr"/>
        <c:lblOffset val="100"/>
        <c:noMultiLvlLbl val="0"/>
      </c:catAx>
      <c:valAx>
        <c:axId val="-776349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6347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0.90789473684210531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6351216"/>
        <c:axId val="-776347952"/>
      </c:barChart>
      <c:catAx>
        <c:axId val="-77635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76347952"/>
        <c:crosses val="autoZero"/>
        <c:auto val="1"/>
        <c:lblAlgn val="ctr"/>
        <c:lblOffset val="100"/>
        <c:noMultiLvlLbl val="0"/>
      </c:catAx>
      <c:valAx>
        <c:axId val="-77634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635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76353936"/>
        <c:axId val="-930616528"/>
      </c:barChart>
      <c:catAx>
        <c:axId val="-77635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0616528"/>
        <c:crosses val="autoZero"/>
        <c:auto val="1"/>
        <c:lblAlgn val="ctr"/>
        <c:lblOffset val="100"/>
        <c:noMultiLvlLbl val="0"/>
      </c:catAx>
      <c:valAx>
        <c:axId val="-93061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7635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0.89144736842105265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930615984"/>
        <c:axId val="-930617072"/>
        <c:extLst xmlns:c16r2="http://schemas.microsoft.com/office/drawing/2015/06/chart"/>
      </c:barChart>
      <c:catAx>
        <c:axId val="-9306159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0617072"/>
        <c:crosses val="autoZero"/>
        <c:auto val="1"/>
        <c:lblAlgn val="ctr"/>
        <c:lblOffset val="100"/>
        <c:noMultiLvlLbl val="0"/>
      </c:catAx>
      <c:valAx>
        <c:axId val="-9306170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061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930613808"/>
        <c:axId val="-930613264"/>
        <c:extLst xmlns:c16r2="http://schemas.microsoft.com/office/drawing/2015/06/chart"/>
      </c:barChart>
      <c:catAx>
        <c:axId val="-93061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0613264"/>
        <c:crosses val="autoZero"/>
        <c:auto val="1"/>
        <c:lblAlgn val="ctr"/>
        <c:lblOffset val="100"/>
        <c:noMultiLvlLbl val="0"/>
      </c:catAx>
      <c:valAx>
        <c:axId val="-930613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061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33013264"/>
        <c:axId val="-924681392"/>
      </c:barChart>
      <c:catAx>
        <c:axId val="-93301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4681392"/>
        <c:crosses val="autoZero"/>
        <c:auto val="1"/>
        <c:lblAlgn val="ctr"/>
        <c:lblOffset val="100"/>
        <c:noMultiLvlLbl val="0"/>
      </c:catAx>
      <c:valAx>
        <c:axId val="-924681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3301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4683024"/>
        <c:axId val="-924677040"/>
      </c:barChart>
      <c:catAx>
        <c:axId val="-92468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4677040"/>
        <c:crosses val="autoZero"/>
        <c:auto val="1"/>
        <c:lblAlgn val="ctr"/>
        <c:lblOffset val="100"/>
        <c:noMultiLvlLbl val="0"/>
      </c:catAx>
      <c:valAx>
        <c:axId val="-92467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468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4681936"/>
        <c:axId val="-924683568"/>
      </c:barChart>
      <c:catAx>
        <c:axId val="-92468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4683568"/>
        <c:crosses val="autoZero"/>
        <c:auto val="1"/>
        <c:lblAlgn val="ctr"/>
        <c:lblOffset val="100"/>
        <c:noMultiLvlLbl val="0"/>
      </c:catAx>
      <c:valAx>
        <c:axId val="-924683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468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4679760"/>
        <c:axId val="-924682480"/>
      </c:barChart>
      <c:catAx>
        <c:axId val="-92467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4682480"/>
        <c:crosses val="autoZero"/>
        <c:auto val="1"/>
        <c:lblAlgn val="ctr"/>
        <c:lblOffset val="100"/>
        <c:noMultiLvlLbl val="0"/>
      </c:catAx>
      <c:valAx>
        <c:axId val="-92468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467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2460544"/>
        <c:axId val="-922464352"/>
      </c:barChart>
      <c:catAx>
        <c:axId val="-92246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2464352"/>
        <c:crosses val="autoZero"/>
        <c:auto val="1"/>
        <c:lblAlgn val="ctr"/>
        <c:lblOffset val="100"/>
        <c:noMultiLvlLbl val="0"/>
      </c:catAx>
      <c:valAx>
        <c:axId val="-92246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246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2462720"/>
        <c:axId val="-922461632"/>
      </c:barChart>
      <c:catAx>
        <c:axId val="-92246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2461632"/>
        <c:crosses val="autoZero"/>
        <c:auto val="1"/>
        <c:lblAlgn val="ctr"/>
        <c:lblOffset val="100"/>
        <c:noMultiLvlLbl val="0"/>
      </c:catAx>
      <c:valAx>
        <c:axId val="-92246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246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0.58333333333333337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2461088"/>
        <c:axId val="-922458912"/>
      </c:barChart>
      <c:catAx>
        <c:axId val="-92246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2458912"/>
        <c:crosses val="autoZero"/>
        <c:auto val="1"/>
        <c:lblAlgn val="ctr"/>
        <c:lblOffset val="100"/>
        <c:noMultiLvlLbl val="0"/>
      </c:catAx>
      <c:valAx>
        <c:axId val="-92245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246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2457824"/>
        <c:axId val="-925810848"/>
      </c:barChart>
      <c:catAx>
        <c:axId val="-92245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5810848"/>
        <c:crosses val="autoZero"/>
        <c:auto val="1"/>
        <c:lblAlgn val="ctr"/>
        <c:lblOffset val="100"/>
        <c:noMultiLvlLbl val="0"/>
      </c:catAx>
      <c:valAx>
        <c:axId val="-92581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245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3" t="s">
        <v>407</v>
      </c>
      <c r="B18" s="313"/>
      <c r="C18" s="313"/>
      <c r="D18" s="314" t="s">
        <v>408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5" t="s">
        <v>324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HAMMAM LIF</v>
      </c>
    </row>
    <row r="24" spans="1:11" ht="33" customHeight="1" x14ac:dyDescent="0.25">
      <c r="A24" s="242" t="s">
        <v>327</v>
      </c>
      <c r="B24" s="317">
        <f>AVERAGE('A1 Exploitation'!D549,'A1 Technique'!D199)</f>
        <v>0.89144736842105265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HAMMAM LIF</v>
      </c>
    </row>
    <row r="34" spans="1:10" ht="33" customHeight="1" x14ac:dyDescent="0.25">
      <c r="A34" s="242" t="s">
        <v>327</v>
      </c>
      <c r="B34" s="317">
        <f>'A1 Exploitation'!D549</f>
        <v>0.875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HAMMAM LIF</v>
      </c>
    </row>
    <row r="43" spans="1:10" ht="33" customHeight="1" x14ac:dyDescent="0.25">
      <c r="A43" s="242" t="s">
        <v>327</v>
      </c>
      <c r="B43" s="317">
        <f>AVERAGE('A1 Exploitation'!D547, 'A1 Technique'!D197)</f>
        <v>0.75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 t="e">
        <f>AVERAGE('A2 Exploitation'!D547, 'A2 Technique'!D197)</f>
        <v>#DIV/0!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HAMMAM LIF</v>
      </c>
    </row>
    <row r="52" spans="1:10" ht="33" customHeight="1" x14ac:dyDescent="0.25">
      <c r="A52" s="242" t="s">
        <v>327</v>
      </c>
      <c r="B52" s="319">
        <f>'A1 Exploitation'!D46</f>
        <v>0.8666666666666667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HAMMAM LIF</v>
      </c>
    </row>
    <row r="61" spans="1:10" ht="33" customHeight="1" x14ac:dyDescent="0.25">
      <c r="A61" s="242" t="s">
        <v>327</v>
      </c>
      <c r="B61" s="317" t="e">
        <f>'A1 Exploitation'!D103</f>
        <v>#DIV/0!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>
        <f>'A2 Exploitation'!D103</f>
        <v>0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HAMMAM LIF</v>
      </c>
    </row>
    <row r="70" spans="1:10" ht="33" customHeight="1" x14ac:dyDescent="0.25">
      <c r="A70" s="242" t="s">
        <v>327</v>
      </c>
      <c r="B70" s="317" t="e">
        <f>'A1 Exploitation'!D158</f>
        <v>#DIV/0!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>
        <f>'A2 Exploitation'!D158</f>
        <v>0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HAMMAM LIF</v>
      </c>
    </row>
    <row r="79" spans="1:10" ht="33" customHeight="1" x14ac:dyDescent="0.25">
      <c r="A79" s="242" t="s">
        <v>327</v>
      </c>
      <c r="B79" s="317" t="e">
        <f>'A1 Exploitation'!D205</f>
        <v>#DIV/0!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>
        <f>'A2 Exploitation'!D205</f>
        <v>0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HAMMAM LIF</v>
      </c>
    </row>
    <row r="88" spans="1:10" ht="33" customHeight="1" x14ac:dyDescent="0.25">
      <c r="A88" s="242" t="s">
        <v>327</v>
      </c>
      <c r="B88" s="317" t="e">
        <f>'A1 Exploitation'!D266</f>
        <v>#DIV/0!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>
        <f>'A2 Exploitation'!D266</f>
        <v>0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HAMMAM LIF</v>
      </c>
    </row>
    <row r="97" spans="1:10" ht="33" customHeight="1" x14ac:dyDescent="0.25">
      <c r="A97" s="242" t="s">
        <v>327</v>
      </c>
      <c r="B97" s="317" t="e">
        <f>'A1 Exploitation'!D318</f>
        <v>#DIV/0!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>
        <f>'A2 Exploitation'!D318</f>
        <v>0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HAMMAM LIF</v>
      </c>
    </row>
    <row r="106" spans="1:10" ht="33" customHeight="1" x14ac:dyDescent="0.25">
      <c r="A106" s="242" t="s">
        <v>327</v>
      </c>
      <c r="B106" s="317" t="e">
        <f>'A1 Exploitation'!D358</f>
        <v>#DIV/0!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0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HAMMAM LIF</v>
      </c>
    </row>
    <row r="115" spans="1:10" ht="33" customHeight="1" x14ac:dyDescent="0.25">
      <c r="A115" s="242" t="s">
        <v>327</v>
      </c>
      <c r="B115" s="317">
        <f>'A1 Exploitation'!D391</f>
        <v>0.58333333333333337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HAMMAM LIF</v>
      </c>
    </row>
    <row r="124" spans="1:10" ht="33" customHeight="1" x14ac:dyDescent="0.25">
      <c r="A124" s="242" t="s">
        <v>327</v>
      </c>
      <c r="B124" s="317">
        <f>'A1 Exploitation'!D444</f>
        <v>0.96551724137931039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HAMMAM LIF</v>
      </c>
    </row>
    <row r="133" spans="1:10" ht="33" customHeight="1" x14ac:dyDescent="0.25">
      <c r="A133" s="242" t="s">
        <v>327</v>
      </c>
      <c r="B133" s="317" t="e">
        <f>'A1 Exploitation'!D481</f>
        <v>#DIV/0!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>
        <f>'A2 Exploitation'!D481</f>
        <v>0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HAMMAM LIF</v>
      </c>
    </row>
    <row r="142" spans="1:10" ht="33" customHeight="1" x14ac:dyDescent="0.25">
      <c r="A142" s="242" t="s">
        <v>327</v>
      </c>
      <c r="B142" s="317">
        <f>'A1 Exploitation'!D503</f>
        <v>1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HAMMAM LIF</v>
      </c>
    </row>
    <row r="151" spans="1:10" ht="33" customHeight="1" x14ac:dyDescent="0.25">
      <c r="A151" s="242" t="s">
        <v>327</v>
      </c>
      <c r="B151" s="317">
        <f>'A1 Exploitation'!D514</f>
        <v>1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0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0"/>
      <c r="C159" s="320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HAMMAM LIF</v>
      </c>
    </row>
    <row r="161" spans="1:10" ht="33" customHeight="1" x14ac:dyDescent="0.25">
      <c r="A161" s="242" t="s">
        <v>327</v>
      </c>
      <c r="B161" s="317">
        <f>'A1 Exploitation'!D534</f>
        <v>1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0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HAMMAM LIF</v>
      </c>
    </row>
    <row r="170" spans="1:10" ht="33" customHeight="1" x14ac:dyDescent="0.25">
      <c r="A170" s="242" t="s">
        <v>327</v>
      </c>
      <c r="B170" s="317">
        <f>'A1 Exploitation'!D545</f>
        <v>1</v>
      </c>
      <c r="C170" s="317"/>
    </row>
    <row r="171" spans="1:10" ht="33" customHeight="1" x14ac:dyDescent="0.25">
      <c r="A171" s="241" t="s">
        <v>328</v>
      </c>
      <c r="B171" s="317">
        <f>'A2 Exploitation'!D545</f>
        <v>0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HAMMAM LIF</v>
      </c>
    </row>
    <row r="179" spans="1:10" ht="33" customHeight="1" x14ac:dyDescent="0.25">
      <c r="A179" s="242" t="s">
        <v>327</v>
      </c>
      <c r="B179" s="317">
        <f>'A1 Technique'!D199</f>
        <v>0.90789473684210531</v>
      </c>
      <c r="C179" s="317"/>
    </row>
    <row r="180" spans="1:10" ht="33" customHeight="1" x14ac:dyDescent="0.25">
      <c r="A180" s="241" t="s">
        <v>328</v>
      </c>
      <c r="B180" s="317">
        <f>'A2 Technique'!D199</f>
        <v>0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HAMMAM LIF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 t="s">
        <v>409</v>
      </c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 t="s">
        <v>410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43213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0.875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43213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1</v>
      </c>
      <c r="C32" s="109"/>
      <c r="D32" s="113" t="s">
        <v>411</v>
      </c>
      <c r="E32" s="73"/>
      <c r="F32" s="158"/>
    </row>
    <row r="33" spans="1:7" ht="37.5" customHeight="1" x14ac:dyDescent="0.3">
      <c r="A33" s="4" t="s">
        <v>51</v>
      </c>
      <c r="B33" s="109">
        <v>0</v>
      </c>
      <c r="C33" s="110"/>
      <c r="D33" s="192" t="s">
        <v>412</v>
      </c>
      <c r="E33" s="312" t="s">
        <v>425</v>
      </c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423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0.83333333333333337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43213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 t="s">
        <v>32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43213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 t="s">
        <v>32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43213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 t="s">
        <v>32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43213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 t="s">
        <v>32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43213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 t="s">
        <v>32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43213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">
        <v>32</v>
      </c>
      <c r="C353" s="109"/>
      <c r="D353" s="199" t="s">
        <v>32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43213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33.7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413</v>
      </c>
      <c r="E378" s="95" t="s">
        <v>414</v>
      </c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1</v>
      </c>
      <c r="C385" s="109"/>
      <c r="D385" s="92" t="s">
        <v>423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0.25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0.58333333333333337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43213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1</v>
      </c>
      <c r="C404" s="109"/>
      <c r="D404" s="74" t="s">
        <v>415</v>
      </c>
      <c r="E404" s="74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423</v>
      </c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0.96551724137931039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43213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">
        <v>32</v>
      </c>
      <c r="C476" s="116"/>
      <c r="D476" s="199" t="s">
        <v>32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43213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424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43213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 t="s">
        <v>32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43213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48.75" customHeight="1" x14ac:dyDescent="0.3">
      <c r="A530" s="49" t="s">
        <v>393</v>
      </c>
      <c r="B530" s="109">
        <v>2</v>
      </c>
      <c r="C530" s="122" t="str">
        <f>IF(B530=0, -5, "0")</f>
        <v>0</v>
      </c>
      <c r="D530" s="187"/>
      <c r="E530" s="9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43213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147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0.875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1" orientation="portrait" r:id="rId1"/>
  <rowBreaks count="5" manualBreakCount="5">
    <brk id="85" max="6" man="1"/>
    <brk id="205" max="6" man="1"/>
    <brk id="267" max="6" man="1"/>
    <brk id="359" max="6" man="1"/>
    <brk id="44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20" sqref="D20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'A1 Exploitation'!A8:F8</f>
        <v>HAMMAM LIF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5" t="s">
        <v>42</v>
      </c>
      <c r="B8" s="347" t="str">
        <f>'A1 Exploitation'!B9:F9</f>
        <v>M Souheil DRAOUI</v>
      </c>
      <c r="C8" s="347"/>
      <c r="D8" s="347"/>
      <c r="E8" s="347"/>
      <c r="F8" s="347"/>
      <c r="G8" s="104"/>
    </row>
    <row r="9" spans="1:7" s="11" customFormat="1" ht="24" x14ac:dyDescent="0.45">
      <c r="A9" s="246" t="s">
        <v>44</v>
      </c>
      <c r="B9" s="348" t="str">
        <f>'A1 Exploitation'!B10:F10</f>
        <v>Directeur du magasin M Mohamed Najd KHIARI</v>
      </c>
      <c r="C9" s="348"/>
      <c r="D9" s="348"/>
      <c r="E9" s="348"/>
      <c r="F9" s="348"/>
      <c r="G9" s="104"/>
    </row>
    <row r="10" spans="1:7" s="11" customFormat="1" ht="24" x14ac:dyDescent="0.45">
      <c r="A10" s="245" t="s">
        <v>43</v>
      </c>
      <c r="B10" s="345">
        <f>'A1 Exploitation'!B11:F11</f>
        <v>43213</v>
      </c>
      <c r="C10" s="345"/>
      <c r="D10" s="345"/>
      <c r="E10" s="345"/>
      <c r="F10" s="345"/>
      <c r="G10" s="104"/>
    </row>
    <row r="11" spans="1:7" s="11" customFormat="1" ht="24" x14ac:dyDescent="0.45">
      <c r="A11" s="245" t="s">
        <v>294</v>
      </c>
      <c r="B11" s="349">
        <f>D199</f>
        <v>0.90789473684210531</v>
      </c>
      <c r="C11" s="349"/>
      <c r="D11" s="349"/>
      <c r="E11" s="349"/>
      <c r="F11" s="349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416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9</v>
      </c>
    </row>
    <row r="23" spans="1:7" x14ac:dyDescent="0.3">
      <c r="A23" s="350" t="s">
        <v>295</v>
      </c>
      <c r="B23" s="351"/>
      <c r="C23" s="352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ht="33" x14ac:dyDescent="0.3">
      <c r="A46" s="14" t="s">
        <v>270</v>
      </c>
      <c r="B46" s="73">
        <v>1</v>
      </c>
      <c r="C46" s="73"/>
      <c r="D46" s="74" t="s">
        <v>417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420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11</v>
      </c>
    </row>
    <row r="53" spans="1:7" x14ac:dyDescent="0.3">
      <c r="A53" s="350" t="s">
        <v>295</v>
      </c>
      <c r="B53" s="351"/>
      <c r="C53" s="352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1</v>
      </c>
      <c r="C60" s="99" t="str">
        <f>IF(B60=0, -5, "0")</f>
        <v>0</v>
      </c>
      <c r="D60" s="74" t="s">
        <v>421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187"/>
      <c r="E61" s="73"/>
      <c r="F61" s="73"/>
    </row>
    <row r="62" spans="1:7" ht="49.5" x14ac:dyDescent="0.3">
      <c r="A62" s="14" t="s">
        <v>293</v>
      </c>
      <c r="B62" s="73">
        <v>1</v>
      </c>
      <c r="C62" s="73"/>
      <c r="D62" s="187" t="s">
        <v>426</v>
      </c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12</v>
      </c>
    </row>
    <row r="64" spans="1:7" x14ac:dyDescent="0.3">
      <c r="A64" s="350" t="s">
        <v>295</v>
      </c>
      <c r="B64" s="351"/>
      <c r="C64" s="352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ht="33" x14ac:dyDescent="0.3">
      <c r="A154" s="14" t="s">
        <v>149</v>
      </c>
      <c r="B154" s="73">
        <v>1</v>
      </c>
      <c r="C154" s="73"/>
      <c r="D154" s="74" t="s">
        <v>422</v>
      </c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15</v>
      </c>
    </row>
    <row r="162" spans="1:7" x14ac:dyDescent="0.3">
      <c r="A162" s="350" t="s">
        <v>295</v>
      </c>
      <c r="B162" s="351"/>
      <c r="C162" s="352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2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8</v>
      </c>
    </row>
    <row r="178" spans="1:7" x14ac:dyDescent="0.3">
      <c r="A178" s="350" t="s">
        <v>295</v>
      </c>
      <c r="B178" s="351"/>
      <c r="C178" s="352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ht="33" x14ac:dyDescent="0.3">
      <c r="A181" s="31" t="s">
        <v>315</v>
      </c>
      <c r="B181" s="73">
        <v>0</v>
      </c>
      <c r="C181" s="73"/>
      <c r="D181" s="74" t="s">
        <v>418</v>
      </c>
      <c r="E181" s="74" t="s">
        <v>419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8</v>
      </c>
    </row>
    <row r="187" spans="1:7" x14ac:dyDescent="0.3">
      <c r="A187" s="350" t="s">
        <v>295</v>
      </c>
      <c r="B187" s="351"/>
      <c r="C187" s="352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4</v>
      </c>
    </row>
    <row r="195" spans="1:6" x14ac:dyDescent="0.3">
      <c r="A195" s="350" t="s">
        <v>295</v>
      </c>
      <c r="B195" s="351"/>
      <c r="C195" s="352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0.5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69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0.90789473684210531</v>
      </c>
    </row>
  </sheetData>
  <sheetProtection algorithmName="SHA-512" hashValue="dsrb4RpwC0aUwuyJR8GTKD6pkLgPES3b4Ipt3dnXz5Ofdy0hGjEHhG7eBiWcaM8JO5ok6R1J5VX4HIVwdBOrqA==" saltValue="xHOBzsKtlEo+g/cAYVOw9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HAMMAM LIF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/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/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/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64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64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64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HAMMAM LIF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igCLS7hgoSoiRUy1v+aWmd38hbgDpY9XZxsQaLKCxT05JWoWUByHMbRHsIxAGedK9a0Mo4vkyDt4IMoRtBrVrw==" saltValue="FcqT8arkG3f3qJuzaOAOHQ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HAMMAM LIF</v>
      </c>
      <c r="B8" s="324"/>
      <c r="C8" s="324"/>
      <c r="D8" s="324"/>
      <c r="E8" s="324"/>
      <c r="F8" s="324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'A3 Exploitation'!A8:F8</f>
        <v>HAMMAM LIF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HAMMAM LIF</v>
      </c>
      <c r="B8" s="324"/>
      <c r="C8" s="324"/>
      <c r="D8" s="324"/>
      <c r="E8" s="324"/>
      <c r="F8" s="324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ht="16.5" customHeight="1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ht="16.5" customHeight="1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ht="16.5" customHeight="1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ht="16.5" customHeight="1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ht="16.5" customHeigh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ht="16.5" customHeight="1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ht="16.5" customHeight="1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ht="16.5" customHeight="1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ht="16.5" customHeight="1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ht="16.5" customHeight="1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ht="16.5" customHeight="1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ht="16.5" customHeight="1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ht="16.5" customHeight="1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2018-05-02T08:25:06Z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