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Clients\uhd\Audit magasin\Audits par magasins\CE Hammam lif\2017\novembre\"/>
    </mc:Choice>
  </mc:AlternateContent>
  <bookViews>
    <workbookView xWindow="0" yWindow="0" windowWidth="20490" windowHeight="7620" tabRatio="85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D37" i="32" s="1"/>
  <c r="C28" i="32"/>
  <c r="D23" i="32"/>
  <c r="D24" i="32" s="1"/>
  <c r="A17" i="32"/>
  <c r="A8" i="32"/>
  <c r="A7" i="33" s="1"/>
  <c r="B8" i="31"/>
  <c r="D337" i="32" l="1"/>
  <c r="D338" i="32" s="1"/>
  <c r="D37" i="34"/>
  <c r="D110" i="34"/>
  <c r="D111" i="34" s="1"/>
  <c r="D357" i="32"/>
  <c r="D360" i="32" s="1"/>
  <c r="D361" i="32" s="1"/>
  <c r="B97" i="29" s="1"/>
  <c r="D206" i="32"/>
  <c r="D207" i="32" s="1"/>
  <c r="D337" i="34"/>
  <c r="D338" i="34" s="1"/>
  <c r="D357" i="34"/>
  <c r="D83" i="35"/>
  <c r="D84" i="35" s="1"/>
  <c r="D146" i="32"/>
  <c r="D276" i="32"/>
  <c r="D277" i="32" s="1"/>
  <c r="D294" i="32"/>
  <c r="D295" i="32" s="1"/>
  <c r="D387" i="32"/>
  <c r="D390" i="32" s="1"/>
  <c r="D391" i="32" s="1"/>
  <c r="B104" i="29" s="1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243" i="34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459" i="32"/>
  <c r="B139" i="29" s="1"/>
  <c r="D164" i="32"/>
  <c r="D189" i="32"/>
  <c r="D190" i="32" s="1"/>
  <c r="B69" i="29" s="1"/>
  <c r="D243" i="32"/>
  <c r="D358" i="32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388" i="32" l="1"/>
  <c r="D189" i="34"/>
  <c r="D190" i="34" s="1"/>
  <c r="B70" i="29" s="1"/>
  <c r="D96" i="34"/>
  <c r="D97" i="34" s="1"/>
  <c r="B56" i="29" s="1"/>
  <c r="D409" i="30"/>
  <c r="D410" i="30" s="1"/>
  <c r="B110" i="29" s="1"/>
  <c r="D357" i="30"/>
  <c r="D358" i="30" s="1"/>
  <c r="D337" i="30"/>
  <c r="D338" i="30" s="1"/>
  <c r="D242" i="30"/>
  <c r="D243" i="30" s="1"/>
  <c r="D294" i="30"/>
  <c r="D295" i="30" s="1"/>
  <c r="D279" i="32"/>
  <c r="D280" i="32" s="1"/>
  <c r="B83" i="29" s="1"/>
  <c r="D245" i="34"/>
  <c r="D246" i="34" s="1"/>
  <c r="B77" i="29" s="1"/>
  <c r="D276" i="30"/>
  <c r="D277" i="30" s="1"/>
  <c r="D62" i="31"/>
  <c r="D63" i="31" s="1"/>
  <c r="D83" i="31"/>
  <c r="D84" i="31" s="1"/>
  <c r="D101" i="31"/>
  <c r="D102" i="31" s="1"/>
  <c r="D117" i="31"/>
  <c r="D118" i="31" s="1"/>
  <c r="D145" i="31"/>
  <c r="D146" i="31" s="1"/>
  <c r="D81" i="30"/>
  <c r="D82" i="30" s="1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179" i="31"/>
  <c r="D305" i="30"/>
  <c r="D401" i="30"/>
  <c r="D459" i="30"/>
  <c r="B138" i="29" s="1"/>
  <c r="D170" i="17"/>
  <c r="D161" i="17"/>
  <c r="D162" i="17" s="1"/>
  <c r="D153" i="17"/>
  <c r="D154" i="17" s="1"/>
  <c r="C149" i="17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462" i="34" l="1"/>
  <c r="D463" i="34" s="1"/>
  <c r="D132" i="17"/>
  <c r="D133" i="17" s="1"/>
  <c r="D388" i="30"/>
  <c r="D307" i="30"/>
  <c r="D308" i="30" s="1"/>
  <c r="B89" i="29" s="1"/>
  <c r="D279" i="30"/>
  <c r="D280" i="30" s="1"/>
  <c r="B82" i="29" s="1"/>
  <c r="D245" i="30"/>
  <c r="D246" i="30" s="1"/>
  <c r="B75" i="29" s="1"/>
  <c r="D189" i="30"/>
  <c r="D190" i="30" s="1"/>
  <c r="B68" i="29" s="1"/>
  <c r="D40" i="30"/>
  <c r="D41" i="30" s="1"/>
  <c r="B47" i="29" s="1"/>
  <c r="D387" i="16"/>
  <c r="D462" i="32"/>
  <c r="D463" i="32" s="1"/>
  <c r="B12" i="32" s="1"/>
  <c r="D96" i="30"/>
  <c r="D97" i="30" s="1"/>
  <c r="B54" i="29" s="1"/>
  <c r="D110" i="16"/>
  <c r="D111" i="16" s="1"/>
  <c r="D276" i="16"/>
  <c r="D101" i="17"/>
  <c r="D102" i="17" s="1"/>
  <c r="D360" i="30"/>
  <c r="D361" i="30" s="1"/>
  <c r="B96" i="29" s="1"/>
  <c r="B27" i="29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88" i="16"/>
  <c r="D390" i="16"/>
  <c r="D391" i="16" s="1"/>
  <c r="B102" i="29" s="1"/>
  <c r="D279" i="16"/>
  <c r="D280" i="16" s="1"/>
  <c r="D277" i="16"/>
  <c r="D407" i="16"/>
  <c r="B147" i="29"/>
  <c r="D37" i="16"/>
  <c r="D38" i="16" s="1"/>
  <c r="D182" i="31"/>
  <c r="D183" i="31" s="1"/>
  <c r="D149" i="30"/>
  <c r="D150" i="30" s="1"/>
  <c r="B61" i="29" s="1"/>
  <c r="B26" i="29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D462" i="30" l="1"/>
  <c r="D463" i="30" s="1"/>
  <c r="B12" i="30" s="1"/>
  <c r="D360" i="16"/>
  <c r="D361" i="16" s="1"/>
  <c r="D40" i="16"/>
  <c r="B11" i="31"/>
  <c r="B145" i="29"/>
  <c r="D41" i="16"/>
  <c r="B46" i="29" s="1"/>
  <c r="B33" i="29" l="1"/>
  <c r="B25" i="29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 s="1"/>
  <c r="D97" i="16" s="1"/>
  <c r="B53" i="29" s="1"/>
  <c r="D189" i="16"/>
  <c r="D190" i="16" s="1"/>
  <c r="B67" i="29" s="1"/>
  <c r="D164" i="16"/>
  <c r="A17" i="16"/>
  <c r="D82" i="16" l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<sst xmlns="http://schemas.openxmlformats.org/spreadsheetml/2006/main" count="3133" uniqueCount="411">
  <si>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</si>
  <si>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</si>
  <si>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</si>
  <si>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</si>
  <si>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</si>
  <si>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</si>
  <si>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</si>
  <si>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</si>
  <si>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</si>
  <si>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</si>
  <si>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</si>
  <si>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</si>
  <si>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</si>
  <si>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</si>
  <si>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</si>
  <si>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</si>
  <si>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</si>
  <si>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</si>
  <si>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</si>
  <si>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</si>
  <si>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</si>
  <si>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</si>
  <si>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</si>
  <si>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</si>
  <si>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</si>
  <si>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</si>
  <si>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</si>
  <si>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</si>
  <si>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</si>
  <si>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</si>
  <si>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</si>
  <si>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</si>
  <si>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</si>
  <si>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</si>
  <si>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</si>
  <si>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</si>
  <si>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</si>
  <si>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</si>
  <si>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</si>
  <si>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</si>
  <si>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</si>
  <si>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</si>
  <si>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</si>
  <si>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</si>
  <si>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</si>
  <si>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</si>
  <si>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</si>
  <si>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</si>
  <si>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</si>
  <si>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</si>
  <si>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</si>
  <si>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</si>
  <si>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</si>
  <si>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</si>
  <si>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</si>
  <si>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</si>
  <si>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</si>
  <si>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</si>
  <si>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</si>
  <si>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</si>
  <si>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</si>
  <si>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</si>
  <si>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</si>
  <si>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</si>
  <si>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</si>
  <si>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</si>
  <si>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</si>
  <si>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</si>
  <si>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</si>
  <si>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</si>
  <si>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</si>
  <si>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</si>
  <si>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</si>
  <si>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</si>
  <si>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</si>
  <si>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</si>
  <si>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</si>
  <si>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</si>
  <si>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</si>
  <si>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</si>
  <si>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</si>
  <si>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</si>
  <si>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</si>
  <si>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</si>
  <si>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</si>
  <si>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</si>
  <si>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</si>
  <si>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</si>
  <si>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</si>
  <si>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</si>
  <si>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</si>
  <si>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</si>
  <si>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</si>
  <si>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</si>
  <si>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</si>
  <si>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</si>
  <si>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</si>
  <si>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</si>
  <si>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</si>
  <si>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</si>
  <si>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</si>
  <si>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</si>
  <si>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</si>
  <si>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</si>
  <si>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</si>
  <si>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</si>
  <si>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</si>
  <si>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</si>
  <si>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</si>
  <si>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</si>
  <si>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</si>
  <si>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</si>
  <si>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</si>
  <si>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</si>
  <si>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</si>
  <si>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</si>
  <si>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</si>
  <si>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</si>
  <si>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</si>
  <si>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</si>
  <si>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</si>
  <si>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</si>
  <si>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</si>
  <si>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</si>
  <si>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</si>
  <si>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</si>
  <si>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</si>
  <si>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</si>
  <si>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</si>
  <si>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</si>
  <si>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</si>
  <si>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</si>
  <si>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</si>
  <si>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</si>
  <si>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</si>
  <si>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</si>
  <si>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</si>
  <si>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</si>
  <si>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</si>
  <si>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</si>
  <si>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</si>
  <si>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</si>
  <si>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</si>
  <si>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</si>
  <si>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</si>
  <si>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</si>
  <si>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</si>
  <si>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</si>
  <si>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</si>
  <si>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</si>
  <si>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</si>
  <si>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</si>
  <si>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</si>
  <si>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</si>
  <si>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</si>
  <si>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</si>
  <si>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</si>
  <si>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</si>
  <si>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</si>
  <si>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</si>
  <si>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</si>
  <si>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</si>
  <si>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</si>
  <si>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</si>
  <si>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</si>
  <si>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</si>
  <si>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</si>
  <si>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</si>
  <si>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</si>
  <si>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</si>
  <si>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</si>
  <si>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</si>
  <si>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</si>
  <si>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</si>
  <si>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</si>
  <si>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</si>
  <si>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</si>
  <si>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</si>
  <si>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</si>
  <si>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</si>
  <si>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</si>
  <si>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</si>
  <si>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</si>
  <si>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</si>
  <si>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</si>
  <si>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</si>
  <si>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</si>
  <si>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</si>
  <si>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</si>
  <si>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</si>
  <si>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</si>
  <si>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</si>
  <si>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</si>
  <si>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</si>
  <si>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</si>
  <si>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</si>
  <si>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</si>
  <si>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</si>
  <si>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</si>
  <si>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</si>
  <si>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</si>
  <si>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</si>
  <si>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</si>
  <si>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</si>
  <si>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</si>
  <si>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</si>
  <si>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</si>
  <si>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</si>
  <si>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</si>
  <si>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</si>
  <si>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</si>
  <si>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</si>
  <si>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</si>
  <si>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</si>
  <si>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</si>
  <si>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</si>
  <si>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</si>
  <si>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</si>
  <si>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</si>
  <si>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</si>
  <si>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</si>
  <si>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</si>
  <si>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</si>
  <si>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</si>
  <si>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</si>
  <si>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</si>
  <si>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</si>
  <si>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</si>
  <si>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</si>
  <si>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</si>
  <si>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</si>
  <si>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</si>
  <si>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</si>
  <si>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</si>
  <si>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</si>
  <si>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</si>
  <si>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</si>
  <si>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</si>
  <si>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</si>
  <si>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</si>
  <si>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</si>
  <si>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</si>
  <si>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</si>
  <si>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</si>
  <si>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</si>
  <si>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</si>
  <si>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</si>
  <si>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</si>
  <si>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</si>
  <si>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</si>
  <si>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</si>
  <si>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</si>
  <si>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</si>
  <si>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</si>
  <si>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</si>
  <si>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</si>
  <si>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</si>
  <si>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</si>
  <si>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</si>
  <si>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</si>
  <si>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</si>
  <si>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</si>
  <si>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</si>
  <si>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</si>
  <si>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</si>
  <si>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</si>
  <si>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</si>
  <si>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</si>
  <si>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</si>
  <si>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</si>
  <si>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</si>
  <si>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</si>
  <si>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</si>
  <si>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</si>
  <si>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</si>
  <si>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</si>
  <si>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</si>
  <si>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</si>
  <si>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</si>
  <si>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</si>
  <si>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</si>
  <si>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</si>
  <si>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</si>
  <si>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</si>
  <si>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</si>
  <si>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</si>
  <si>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</si>
  <si>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</si>
  <si>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</si>
  <si>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</si>
  <si>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</si>
  <si>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</si>
  <si>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</si>
  <si>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</si>
  <si>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</si>
  <si>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</si>
  <si>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</si>
  <si>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</si>
  <si>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</si>
  <si>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</si>
  <si>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</si>
  <si>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</si>
  <si>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</si>
  <si>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</si>
  <si>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</si>
  <si>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</si>
  <si>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</si>
  <si>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</si>
  <si>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</si>
  <si>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</si>
  <si>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</si>
  <si>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</si>
  <si>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</si>
  <si>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</si>
  <si>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</si>
  <si>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</si>
  <si>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</si>
  <si>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</si>
  <si>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</si>
  <si>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</si>
  <si>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</si>
  <si>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</si>
  <si>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</si>
  <si>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</si>
  <si>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</si>
  <si>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</si>
  <si>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</si>
  <si>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</si>
  <si>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</si>
  <si>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</si>
  <si>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</si>
  <si>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</si>
  <si>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</si>
  <si>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</si>
  <si>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</si>
  <si>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</si>
  <si>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</si>
  <si>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</si>
  <si>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</si>
  <si>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</si>
  <si>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</si>
  <si>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</si>
  <si>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</si>
  <si>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</si>
  <si>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</si>
  <si>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</si>
  <si>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</si>
  <si>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</si>
  <si>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</si>
  <si>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</si>
  <si>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</si>
  <si>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</si>
  <si>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</si>
  <si>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</si>
  <si>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</si>
  <si>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</si>
  <si>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</si>
  <si>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</si>
  <si>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</si>
  <si>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</si>
  <si>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</si>
  <si>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</si>
  <si>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</si>
  <si>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</si>
  <si>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</si>
  <si>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</si>
  <si>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</si>
  <si>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</si>
  <si>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</si>
  <si>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</si>
  <si>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</si>
  <si>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</si>
  <si>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</si>
  <si>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</si>
  <si>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</si>
  <si>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</si>
  <si>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</si>
  <si>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</si>
  <si>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</si>
  <si>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</si>
  <si>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L'opérateur utilise celui de la réception</t>
  </si>
  <si>
    <t>Les évaporateurs du linéaire des yaourts n'étaient pas propres</t>
  </si>
  <si>
    <t>Absence de salle de pause</t>
  </si>
  <si>
    <t>Absence d'un local poubelle</t>
  </si>
  <si>
    <t>Le plan d'action du précedent audit n'était pas disponible</t>
  </si>
  <si>
    <t>Les alarmes sont réglés mais non enregsitrés</t>
  </si>
  <si>
    <t>Hammam Lif</t>
  </si>
  <si>
    <t>Directeur du Magasin Mohamed Najd KHIARI</t>
  </si>
  <si>
    <t xml:space="preserve">La porte du quai de réception était condamnée, la réception de la marchandise est effectuée à côté de la porte d’entrée des clients. </t>
  </si>
  <si>
    <t>L'enregistrement de l'autocontrôle du nettoyage et désinfection de la chambre froide de la semaine du 08/02/2017 n'était pas effectuée (fréquence 1 fois par semaine)</t>
  </si>
  <si>
    <t>1/ Présence de 2 paquets de "Croquito CHAHIA" dont la DLC est illisible
2/ Présence de sachet de "Macédoine de légumes" présentant des signes de recongélation.</t>
  </si>
  <si>
    <t>Vérifier les produits avant exposition</t>
  </si>
  <si>
    <t>Humidité 45%</t>
  </si>
  <si>
    <t>Température du meuble des charcuteries
affichée : +4,7°C
mesurée : +6,8°C
Température du meuble surgelés
affichée : -17,8°C
mesurée : -20°C</t>
  </si>
  <si>
    <t>Température des poulets : +6,9°C</t>
  </si>
  <si>
    <t>Présence de traces de rouilles au niveau des étages du meuble des yaourts</t>
  </si>
  <si>
    <t>Bennes à ordure propre</t>
  </si>
  <si>
    <t>Selon le directeur du magasin, Le rapport du précédent audit n’a pas été reçu par le magasin. Un mail a été envoyé par le directeur</t>
  </si>
  <si>
    <t>Absence de mention de la DLC sur l'enregistrement de contrôle à la réception des produits réceptionnées le 13 et 14 juin 2017</t>
  </si>
  <si>
    <t>Carrelage du sol ébréché au niveau des palettes d'exposition de l'eau minérale</t>
  </si>
  <si>
    <t>Correct</t>
  </si>
  <si>
    <t>L'enregistrement de l'autocontrôle du nettoyage et désinfection n'a été pas effectuée depuis le 21/11/2017</t>
  </si>
  <si>
    <t>Enregistrer les autocontôles</t>
  </si>
  <si>
    <t xml:space="preserve">Absence de certificat de salubrité pour les produits surgelés du fournisseur Captain Sindbad.
Le certificat de salubrité de la réception du 25/10/2017 est une photocopie. </t>
  </si>
  <si>
    <t>Aviser le fournisseur sur ces écarts</t>
  </si>
  <si>
    <t>Humidité 41%</t>
  </si>
  <si>
    <t>Température du meuble des charcuteries
affichée : +6,8°C
mesurée : +6,9°C
Température du meuble surgelés
affichée : -16,7°C
mesurée : -17,1°C</t>
  </si>
  <si>
    <t>Carrelage du sol ébréché au niveau des palettes d'exposition de l'eau minérale.
Des trous au plafond de la réserve.</t>
  </si>
  <si>
    <t>Réparer les éléments défaillants</t>
  </si>
  <si>
    <t xml:space="preserve">Réparer le système d'ouverture à pédale </t>
  </si>
  <si>
    <t>La poubelle est à ouverture manuelle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</si>
</sst>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7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10" fontId="12" fillId="6" borderId="1" xfId="0" applyNumberFormat="1" applyFont="1" applyFill="1" applyBorder="1" applyAlignment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887104"/>
        <c:axId val="79197824"/>
      </c:barChart>
      <c:catAx>
        <c:axId val="5188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9197824"/>
        <c:crosses val="autoZero"/>
        <c:auto val="1"/>
        <c:lblAlgn val="ctr"/>
        <c:lblOffset val="100"/>
        <c:noMultiLvlLbl val="0"/>
      </c:catAx>
      <c:valAx>
        <c:axId val="7919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88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729088"/>
        <c:axId val="131896384"/>
      </c:barChart>
      <c:catAx>
        <c:axId val="12072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896384"/>
        <c:crosses val="autoZero"/>
        <c:auto val="1"/>
        <c:lblAlgn val="ctr"/>
        <c:lblOffset val="100"/>
        <c:noMultiLvlLbl val="0"/>
      </c:catAx>
      <c:valAx>
        <c:axId val="131896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729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141568"/>
        <c:axId val="131898112"/>
      </c:barChart>
      <c:catAx>
        <c:axId val="13214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898112"/>
        <c:crosses val="autoZero"/>
        <c:auto val="1"/>
        <c:lblAlgn val="ctr"/>
        <c:lblOffset val="100"/>
        <c:noMultiLvlLbl val="0"/>
      </c:catAx>
      <c:valAx>
        <c:axId val="13189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14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142592"/>
        <c:axId val="132571712"/>
      </c:barChart>
      <c:catAx>
        <c:axId val="13214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571712"/>
        <c:crosses val="autoZero"/>
        <c:auto val="1"/>
        <c:lblAlgn val="ctr"/>
        <c:lblOffset val="100"/>
        <c:noMultiLvlLbl val="0"/>
      </c:catAx>
      <c:valAx>
        <c:axId val="13257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14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143616"/>
        <c:axId val="132573440"/>
      </c:barChart>
      <c:catAx>
        <c:axId val="13214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573440"/>
        <c:crosses val="autoZero"/>
        <c:auto val="1"/>
        <c:lblAlgn val="ctr"/>
        <c:lblOffset val="100"/>
        <c:noMultiLvlLbl val="0"/>
      </c:catAx>
      <c:valAx>
        <c:axId val="132573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14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144640"/>
        <c:axId val="132575168"/>
      </c:barChart>
      <c:catAx>
        <c:axId val="13214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575168"/>
        <c:crosses val="autoZero"/>
        <c:auto val="1"/>
        <c:lblAlgn val="ctr"/>
        <c:lblOffset val="100"/>
        <c:noMultiLvlLbl val="0"/>
      </c:catAx>
      <c:valAx>
        <c:axId val="132575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14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0.94444444444444442</c:v>
                </c:pt>
                <c:pt idx="1">
                  <c:v>0.93055555555555558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654592"/>
        <c:axId val="132576896"/>
      </c:barChart>
      <c:catAx>
        <c:axId val="13265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576896"/>
        <c:crosses val="autoZero"/>
        <c:auto val="1"/>
        <c:lblAlgn val="ctr"/>
        <c:lblOffset val="100"/>
        <c:noMultiLvlLbl val="0"/>
      </c:catAx>
      <c:valAx>
        <c:axId val="132576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654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0.92500000000000004</c:v>
                </c:pt>
                <c:pt idx="1">
                  <c:v>0.97468354430379744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655616"/>
        <c:axId val="132578624"/>
      </c:barChart>
      <c:catAx>
        <c:axId val="13265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578624"/>
        <c:crosses val="autoZero"/>
        <c:auto val="1"/>
        <c:lblAlgn val="ctr"/>
        <c:lblOffset val="100"/>
        <c:noMultiLvlLbl val="0"/>
      </c:catAx>
      <c:valAx>
        <c:axId val="132578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65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0.93472222222222223</c:v>
                </c:pt>
                <c:pt idx="1">
                  <c:v>0.95261954992967657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2656128"/>
        <c:axId val="132753088"/>
        <c:extLst/>
      </c:barChart>
      <c:catAx>
        <c:axId val="1326561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753088"/>
        <c:crosses val="autoZero"/>
        <c:auto val="1"/>
        <c:lblAlgn val="ctr"/>
        <c:lblOffset val="100"/>
        <c:noMultiLvlLbl val="0"/>
      </c:catAx>
      <c:valAx>
        <c:axId val="13275308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65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0.55000000000000004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32656640"/>
        <c:axId val="132754816"/>
        <c:extLst/>
      </c:barChart>
      <c:catAx>
        <c:axId val="13265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754816"/>
        <c:crosses val="autoZero"/>
        <c:auto val="1"/>
        <c:lblAlgn val="ctr"/>
        <c:lblOffset val="100"/>
        <c:noMultiLvlLbl val="0"/>
      </c:catAx>
      <c:valAx>
        <c:axId val="13275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656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827264"/>
        <c:axId val="51929088"/>
      </c:barChart>
      <c:catAx>
        <c:axId val="5082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929088"/>
        <c:crosses val="autoZero"/>
        <c:auto val="1"/>
        <c:lblAlgn val="ctr"/>
        <c:lblOffset val="100"/>
        <c:noMultiLvlLbl val="0"/>
      </c:catAx>
      <c:valAx>
        <c:axId val="5192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82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828800"/>
        <c:axId val="79199552"/>
      </c:barChart>
      <c:catAx>
        <c:axId val="5082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9199552"/>
        <c:crosses val="autoZero"/>
        <c:auto val="1"/>
        <c:lblAlgn val="ctr"/>
        <c:lblOffset val="100"/>
        <c:noMultiLvlLbl val="0"/>
      </c:catAx>
      <c:valAx>
        <c:axId val="79199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82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829824"/>
        <c:axId val="51931968"/>
      </c:barChart>
      <c:catAx>
        <c:axId val="5082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931968"/>
        <c:crosses val="autoZero"/>
        <c:auto val="1"/>
        <c:lblAlgn val="ctr"/>
        <c:lblOffset val="100"/>
        <c:noMultiLvlLbl val="0"/>
      </c:catAx>
      <c:valAx>
        <c:axId val="51931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82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830848"/>
        <c:axId val="51933696"/>
      </c:barChart>
      <c:catAx>
        <c:axId val="5083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933696"/>
        <c:crosses val="autoZero"/>
        <c:auto val="1"/>
        <c:lblAlgn val="ctr"/>
        <c:lblOffset val="100"/>
        <c:noMultiLvlLbl val="0"/>
      </c:catAx>
      <c:valAx>
        <c:axId val="51933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83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726016"/>
        <c:axId val="51935424"/>
      </c:barChart>
      <c:catAx>
        <c:axId val="1207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935424"/>
        <c:crosses val="autoZero"/>
        <c:auto val="1"/>
        <c:lblAlgn val="ctr"/>
        <c:lblOffset val="100"/>
        <c:noMultiLvlLbl val="0"/>
      </c:catAx>
      <c:valAx>
        <c:axId val="5193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72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1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727040"/>
        <c:axId val="131891200"/>
      </c:barChart>
      <c:catAx>
        <c:axId val="12072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891200"/>
        <c:crosses val="autoZero"/>
        <c:auto val="1"/>
        <c:lblAlgn val="ctr"/>
        <c:lblOffset val="100"/>
        <c:noMultiLvlLbl val="0"/>
      </c:catAx>
      <c:valAx>
        <c:axId val="13189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727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0.83870967741935487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728064"/>
        <c:axId val="131892928"/>
      </c:barChart>
      <c:catAx>
        <c:axId val="12072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892928"/>
        <c:crosses val="autoZero"/>
        <c:auto val="1"/>
        <c:lblAlgn val="ctr"/>
        <c:lblOffset val="100"/>
        <c:noMultiLvlLbl val="0"/>
      </c:catAx>
      <c:valAx>
        <c:axId val="13189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728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278208"/>
        <c:axId val="131894656"/>
      </c:barChart>
      <c:catAx>
        <c:axId val="8527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894656"/>
        <c:crosses val="autoZero"/>
        <c:auto val="1"/>
        <c:lblAlgn val="ctr"/>
        <c:lblOffset val="100"/>
        <c:noMultiLvlLbl val="0"/>
      </c:catAx>
      <c:valAx>
        <c:axId val="131894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278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8" t="s">
        <v>378</v>
      </c>
      <c r="B18" s="248"/>
      <c r="C18" s="248"/>
      <c r="D18" s="249" t="s">
        <v>386</v>
      </c>
      <c r="E18" s="249"/>
      <c r="F18" s="249"/>
      <c r="G18" s="249"/>
      <c r="H18" s="249"/>
      <c r="I18" s="249"/>
      <c r="J18" s="249"/>
      <c r="K18" s="249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50" t="s">
        <v>350</v>
      </c>
      <c r="B21" s="250"/>
      <c r="C21" s="250"/>
      <c r="D21" s="250"/>
      <c r="E21" s="250"/>
      <c r="F21" s="250"/>
      <c r="G21" s="250"/>
      <c r="H21" s="250"/>
      <c r="I21" s="250"/>
      <c r="J21" s="250"/>
      <c r="K21" s="250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51" t="s">
        <v>352</v>
      </c>
      <c r="C23" s="251"/>
      <c r="D23" s="150"/>
      <c r="E23" s="150"/>
      <c r="F23" s="150"/>
      <c r="G23" s="150"/>
      <c r="H23" s="150"/>
      <c r="I23" s="150"/>
      <c r="J23" s="149" t="str">
        <f>D18</f>
        <v>Hammam Lif</v>
      </c>
    </row>
    <row r="24" spans="1:11" ht="33" customHeight="1" x14ac:dyDescent="0.25">
      <c r="A24" s="191" t="s">
        <v>353</v>
      </c>
      <c r="B24" s="252">
        <f>AVERAGE('A1 Exploitation'!D463,'A1 Technique'!D183)</f>
        <v>0.93472222222222223</v>
      </c>
      <c r="C24" s="252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2">
        <f>AVERAGE('A2 Exploitation'!D463,'A2 Technique'!D183)</f>
        <v>0.95261954992967657</v>
      </c>
      <c r="C25" s="252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2">
        <f>AVERAGE('A3 Exploitation'!D463,'A3 Technique'!D183)</f>
        <v>0</v>
      </c>
      <c r="C26" s="252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2">
        <f>AVERAGE('A4 Exploitation'!D463,'A4 Technique'!D183)</f>
        <v>0</v>
      </c>
      <c r="C27" s="252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51" t="s">
        <v>357</v>
      </c>
      <c r="C31" s="251"/>
      <c r="D31" s="150"/>
      <c r="E31" s="150"/>
      <c r="F31" s="150"/>
      <c r="G31" s="150"/>
      <c r="H31" s="150"/>
      <c r="I31" s="150"/>
      <c r="J31" s="149" t="str">
        <f>D18</f>
        <v>Hammam Lif</v>
      </c>
    </row>
    <row r="32" spans="1:11" ht="33" customHeight="1" x14ac:dyDescent="0.25">
      <c r="A32" s="191" t="s">
        <v>353</v>
      </c>
      <c r="B32" s="252">
        <f>'A1 Exploitation'!D463</f>
        <v>0.92500000000000004</v>
      </c>
      <c r="C32" s="252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2">
        <f>'A2 Exploitation'!D463</f>
        <v>0.97468354430379744</v>
      </c>
      <c r="C33" s="252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2">
        <f>'A3 Exploitation'!D463</f>
        <v>0</v>
      </c>
      <c r="C34" s="252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2">
        <f>'A4 Exploitation'!D463</f>
        <v>0</v>
      </c>
      <c r="C35" s="252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3" t="s">
        <v>358</v>
      </c>
      <c r="C38" s="253"/>
      <c r="D38" s="150"/>
      <c r="E38" s="150"/>
      <c r="F38" s="150"/>
      <c r="G38" s="150"/>
      <c r="H38" s="150"/>
      <c r="I38" s="150"/>
      <c r="J38" s="149" t="str">
        <f>D18</f>
        <v>Hammam Lif</v>
      </c>
    </row>
    <row r="39" spans="1:10" ht="33" customHeight="1" x14ac:dyDescent="0.25">
      <c r="A39" s="191" t="s">
        <v>353</v>
      </c>
      <c r="B39" s="252">
        <f>AVERAGE('A1 Exploitation'!D461, 'A1 Technique'!D181)</f>
        <v>0.5</v>
      </c>
      <c r="C39" s="252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2">
        <f>AVERAGE('A2 Exploitation'!D461, 'A2 Technique'!D181)</f>
        <v>0.55000000000000004</v>
      </c>
      <c r="C40" s="252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2">
        <f>AVERAGE('A3 Exploitation'!D461, 'A3 Technique'!D181)</f>
        <v>0</v>
      </c>
      <c r="C41" s="252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2">
        <f>AVERAGE('A4 Exploitation'!D461, 'A4 Technique'!D181)</f>
        <v>0</v>
      </c>
      <c r="C42" s="252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51" t="s">
        <v>359</v>
      </c>
      <c r="C45" s="251"/>
      <c r="D45" s="150"/>
      <c r="E45" s="150"/>
      <c r="F45" s="150"/>
      <c r="G45" s="150"/>
      <c r="H45" s="150"/>
      <c r="I45" s="150"/>
      <c r="J45" s="149" t="str">
        <f>D18</f>
        <v>Hammam Lif</v>
      </c>
    </row>
    <row r="46" spans="1:10" ht="33" customHeight="1" x14ac:dyDescent="0.25">
      <c r="A46" s="191" t="s">
        <v>353</v>
      </c>
      <c r="B46" s="254">
        <f>'A1 Exploitation'!D41</f>
        <v>0.95833333333333337</v>
      </c>
      <c r="C46" s="254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4">
        <f>'A2 Exploitation'!D41</f>
        <v>0.91666666666666663</v>
      </c>
      <c r="C47" s="254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4">
        <f>'A3 Exploitation'!D41</f>
        <v>0</v>
      </c>
      <c r="C48" s="254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4">
        <f>'A4 Exploitation'!D41</f>
        <v>0</v>
      </c>
      <c r="C49" s="254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51" t="s">
        <v>360</v>
      </c>
      <c r="C52" s="251"/>
      <c r="D52" s="150"/>
      <c r="E52" s="150"/>
      <c r="F52" s="150"/>
      <c r="G52" s="150"/>
      <c r="H52" s="150"/>
      <c r="I52" s="150"/>
      <c r="J52" s="149" t="str">
        <f>D18</f>
        <v>Hammam Lif</v>
      </c>
    </row>
    <row r="53" spans="1:10" ht="33" customHeight="1" x14ac:dyDescent="0.25">
      <c r="A53" s="191" t="s">
        <v>353</v>
      </c>
      <c r="B53" s="252" t="e">
        <f>'A1 Exploitation'!D97</f>
        <v>#DIV/0!</v>
      </c>
      <c r="C53" s="252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2" t="e">
        <f>'A2 Exploitation'!D97</f>
        <v>#DIV/0!</v>
      </c>
      <c r="C54" s="252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2">
        <f>'A3 Exploitation'!D97</f>
        <v>0</v>
      </c>
      <c r="C55" s="252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2">
        <f>'A4 Exploitation'!D97</f>
        <v>0</v>
      </c>
      <c r="C56" s="252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51" t="s">
        <v>361</v>
      </c>
      <c r="C59" s="251"/>
      <c r="D59" s="150"/>
      <c r="E59" s="150"/>
      <c r="F59" s="150"/>
      <c r="G59" s="150"/>
      <c r="H59" s="150"/>
      <c r="I59" s="150"/>
      <c r="J59" s="149" t="str">
        <f>D18</f>
        <v>Hammam Lif</v>
      </c>
    </row>
    <row r="60" spans="1:10" ht="33" customHeight="1" x14ac:dyDescent="0.25">
      <c r="A60" s="191" t="s">
        <v>353</v>
      </c>
      <c r="B60" s="252" t="e">
        <f>'A1 Exploitation'!D150</f>
        <v>#DIV/0!</v>
      </c>
      <c r="C60" s="252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2" t="e">
        <f>'A2 Exploitation'!D150</f>
        <v>#DIV/0!</v>
      </c>
      <c r="C61" s="252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2">
        <f>'A3 Exploitation'!D150</f>
        <v>0</v>
      </c>
      <c r="C62" s="252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2">
        <f>'A4 Exploitation'!D150</f>
        <v>0</v>
      </c>
      <c r="C63" s="252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51" t="s">
        <v>362</v>
      </c>
      <c r="C66" s="251"/>
      <c r="D66" s="150"/>
      <c r="E66" s="150"/>
      <c r="F66" s="150"/>
      <c r="G66" s="150"/>
      <c r="H66" s="150"/>
      <c r="I66" s="150"/>
      <c r="J66" s="149" t="str">
        <f>D18</f>
        <v>Hammam Lif</v>
      </c>
    </row>
    <row r="67" spans="1:10" ht="33" customHeight="1" x14ac:dyDescent="0.25">
      <c r="A67" s="191" t="s">
        <v>353</v>
      </c>
      <c r="B67" s="252" t="e">
        <f>'A1 Exploitation'!D190</f>
        <v>#DIV/0!</v>
      </c>
      <c r="C67" s="252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2" t="e">
        <f>'A2 Exploitation'!D190</f>
        <v>#DIV/0!</v>
      </c>
      <c r="C68" s="252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2">
        <f>'A3 Exploitation'!D190</f>
        <v>0</v>
      </c>
      <c r="C69" s="252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2">
        <f>'A4 Exploitation'!D190</f>
        <v>0</v>
      </c>
      <c r="C70" s="252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51" t="s">
        <v>363</v>
      </c>
      <c r="C73" s="251"/>
      <c r="D73" s="150"/>
      <c r="E73" s="150"/>
      <c r="F73" s="150"/>
      <c r="G73" s="150"/>
      <c r="H73" s="150"/>
      <c r="I73" s="150"/>
      <c r="J73" s="149" t="str">
        <f>D18</f>
        <v>Hammam Lif</v>
      </c>
    </row>
    <row r="74" spans="1:10" ht="33" customHeight="1" x14ac:dyDescent="0.25">
      <c r="A74" s="191" t="s">
        <v>353</v>
      </c>
      <c r="B74" s="252" t="e">
        <f>'A1 Exploitation'!D246</f>
        <v>#DIV/0!</v>
      </c>
      <c r="C74" s="252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2" t="e">
        <f>'A2 Exploitation'!D246</f>
        <v>#DIV/0!</v>
      </c>
      <c r="C75" s="252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2">
        <f>'A3 Exploitation'!D246</f>
        <v>0</v>
      </c>
      <c r="C76" s="252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2">
        <f>'A4 Exploitation'!D246</f>
        <v>0</v>
      </c>
      <c r="C77" s="252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51" t="s">
        <v>364</v>
      </c>
      <c r="C80" s="251"/>
      <c r="D80" s="150"/>
      <c r="E80" s="150"/>
      <c r="F80" s="150"/>
      <c r="G80" s="150"/>
      <c r="H80" s="150"/>
      <c r="I80" s="150"/>
      <c r="J80" s="149" t="str">
        <f>D18</f>
        <v>Hammam Lif</v>
      </c>
    </row>
    <row r="81" spans="1:10" ht="33" customHeight="1" x14ac:dyDescent="0.25">
      <c r="A81" s="191" t="s">
        <v>353</v>
      </c>
      <c r="B81" s="252" t="e">
        <f>'A1 Exploitation'!D280</f>
        <v>#DIV/0!</v>
      </c>
      <c r="C81" s="252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2" t="e">
        <f>'A2 Exploitation'!D280</f>
        <v>#DIV/0!</v>
      </c>
      <c r="C82" s="252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2">
        <f>'A3 Exploitation'!D280</f>
        <v>0</v>
      </c>
      <c r="C83" s="252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2">
        <f>'A4 Exploitation'!D280</f>
        <v>0</v>
      </c>
      <c r="C84" s="252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51" t="s">
        <v>365</v>
      </c>
      <c r="C87" s="251"/>
      <c r="D87" s="150"/>
      <c r="E87" s="150"/>
      <c r="F87" s="150"/>
      <c r="G87" s="150"/>
      <c r="H87" s="150"/>
      <c r="I87" s="150"/>
      <c r="J87" s="149" t="str">
        <f>D18</f>
        <v>Hammam Lif</v>
      </c>
    </row>
    <row r="88" spans="1:10" ht="33" customHeight="1" x14ac:dyDescent="0.25">
      <c r="A88" s="191" t="s">
        <v>353</v>
      </c>
      <c r="B88" s="252">
        <f>'A1 Exploitation'!D308</f>
        <v>1</v>
      </c>
      <c r="C88" s="252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2">
        <f>'A2 Exploitation'!D308</f>
        <v>0.9285714285714286</v>
      </c>
      <c r="C89" s="252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2">
        <f>'A3 Exploitation'!D308</f>
        <v>0</v>
      </c>
      <c r="C90" s="252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2">
        <f>'A4 Exploitation'!D308</f>
        <v>0</v>
      </c>
      <c r="C91" s="252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51" t="s">
        <v>366</v>
      </c>
      <c r="C94" s="251"/>
      <c r="D94" s="150"/>
      <c r="E94" s="150"/>
      <c r="F94" s="150"/>
      <c r="G94" s="150"/>
      <c r="H94" s="150"/>
      <c r="I94" s="150"/>
      <c r="J94" s="149" t="str">
        <f>D18</f>
        <v>Hammam Lif</v>
      </c>
    </row>
    <row r="95" spans="1:10" ht="33" customHeight="1" x14ac:dyDescent="0.25">
      <c r="A95" s="191" t="s">
        <v>353</v>
      </c>
      <c r="B95" s="252">
        <f>'A1 Exploitation'!D361</f>
        <v>0.83870967741935487</v>
      </c>
      <c r="C95" s="252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2">
        <f>'A2 Exploitation'!D361</f>
        <v>1</v>
      </c>
      <c r="C96" s="252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2">
        <f>'A3 Exploitation'!D361</f>
        <v>0</v>
      </c>
      <c r="C97" s="252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2">
        <f>'A4 Exploitation'!D361</f>
        <v>0</v>
      </c>
      <c r="C98" s="252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51" t="s">
        <v>367</v>
      </c>
      <c r="C101" s="251"/>
      <c r="D101" s="150"/>
      <c r="E101" s="150"/>
      <c r="F101" s="150"/>
      <c r="G101" s="150"/>
      <c r="H101" s="150"/>
      <c r="I101" s="150"/>
      <c r="J101" s="149" t="str">
        <f>D18</f>
        <v>Hammam Lif</v>
      </c>
    </row>
    <row r="102" spans="1:10" ht="33" customHeight="1" x14ac:dyDescent="0.25">
      <c r="A102" s="191" t="s">
        <v>353</v>
      </c>
      <c r="B102" s="252" t="e">
        <f>'A1 Exploitation'!D391</f>
        <v>#DIV/0!</v>
      </c>
      <c r="C102" s="252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2" t="e">
        <f>'A2 Exploitation'!D391</f>
        <v>#DIV/0!</v>
      </c>
      <c r="C103" s="252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2">
        <f>'A3 Exploitation'!D391</f>
        <v>0</v>
      </c>
      <c r="C104" s="252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2">
        <f>'A4 Exploitation'!D391</f>
        <v>0</v>
      </c>
      <c r="C105" s="252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51" t="s">
        <v>368</v>
      </c>
      <c r="C108" s="251"/>
      <c r="D108" s="150"/>
      <c r="E108" s="150"/>
      <c r="F108" s="150"/>
      <c r="G108" s="150"/>
      <c r="H108" s="150"/>
      <c r="I108" s="150"/>
      <c r="J108" s="149" t="str">
        <f>D18</f>
        <v>Hammam Lif</v>
      </c>
    </row>
    <row r="109" spans="1:10" ht="33" customHeight="1" x14ac:dyDescent="0.25">
      <c r="A109" s="191" t="s">
        <v>353</v>
      </c>
      <c r="B109" s="252">
        <f>'A1 Exploitation'!D410</f>
        <v>1</v>
      </c>
      <c r="C109" s="252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2">
        <f>'A2 Exploitation'!D410</f>
        <v>1</v>
      </c>
      <c r="C110" s="252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2">
        <f>'A3 Exploitation'!D410</f>
        <v>0</v>
      </c>
      <c r="C111" s="252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2">
        <f>'A4 Exploitation'!D410</f>
        <v>0</v>
      </c>
      <c r="C112" s="252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51" t="s">
        <v>369</v>
      </c>
      <c r="C115" s="251"/>
      <c r="D115" s="150"/>
      <c r="E115" s="150"/>
      <c r="F115" s="150"/>
      <c r="G115" s="150"/>
      <c r="H115" s="150"/>
      <c r="I115" s="150"/>
      <c r="J115" s="149" t="str">
        <f>D18</f>
        <v>Hammam Lif</v>
      </c>
    </row>
    <row r="116" spans="1:10" ht="33" customHeight="1" x14ac:dyDescent="0.25">
      <c r="A116" s="191" t="s">
        <v>353</v>
      </c>
      <c r="B116" s="252">
        <f>'A1 Exploitation'!D420</f>
        <v>1</v>
      </c>
      <c r="C116" s="252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2">
        <f>'A2 Exploitation'!D420</f>
        <v>1</v>
      </c>
      <c r="C117" s="252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2">
        <f>'A3 Exploitation'!D420</f>
        <v>0</v>
      </c>
      <c r="C118" s="252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2">
        <f>'A4 Exploitation'!D420</f>
        <v>0</v>
      </c>
      <c r="C119" s="252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51" t="s">
        <v>370</v>
      </c>
      <c r="C122" s="251"/>
      <c r="D122" s="150"/>
      <c r="E122" s="150"/>
      <c r="F122" s="150"/>
      <c r="G122" s="150"/>
      <c r="H122" s="150"/>
      <c r="I122" s="150"/>
      <c r="J122" s="149" t="str">
        <f>D18</f>
        <v>Hammam Lif</v>
      </c>
    </row>
    <row r="123" spans="1:10" ht="33" customHeight="1" x14ac:dyDescent="0.25">
      <c r="A123" s="191" t="s">
        <v>353</v>
      </c>
      <c r="B123" s="252">
        <f>'A1 Exploitation'!D429</f>
        <v>1</v>
      </c>
      <c r="C123" s="252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2">
        <f>'A2 Exploitation'!D429</f>
        <v>1</v>
      </c>
      <c r="C124" s="252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2">
        <f>'A3 Exploitation'!D429</f>
        <v>0</v>
      </c>
      <c r="C125" s="252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2">
        <f>'A4 Exploitation'!D429</f>
        <v>0</v>
      </c>
      <c r="C126" s="252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5"/>
      <c r="C127" s="255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5"/>
      <c r="C128" s="255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51" t="s">
        <v>371</v>
      </c>
      <c r="C129" s="251"/>
      <c r="D129" s="150"/>
      <c r="E129" s="150"/>
      <c r="F129" s="150"/>
      <c r="G129" s="150"/>
      <c r="H129" s="150"/>
      <c r="I129" s="150"/>
      <c r="J129" s="149" t="str">
        <f>D18</f>
        <v>Hammam Lif</v>
      </c>
    </row>
    <row r="130" spans="1:10" ht="33" customHeight="1" x14ac:dyDescent="0.25">
      <c r="A130" s="191" t="s">
        <v>353</v>
      </c>
      <c r="B130" s="252">
        <f>'A1 Exploitation'!D450</f>
        <v>0.9375</v>
      </c>
      <c r="C130" s="252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2">
        <f>'A2 Exploitation'!D450</f>
        <v>1</v>
      </c>
      <c r="C131" s="252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2">
        <f>'A3 Exploitation'!D450</f>
        <v>0</v>
      </c>
      <c r="C132" s="252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2">
        <f>'A4 Exploitation'!D450</f>
        <v>0</v>
      </c>
      <c r="C133" s="252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51" t="s">
        <v>372</v>
      </c>
      <c r="C136" s="251"/>
      <c r="J136" s="149" t="str">
        <f>D18</f>
        <v>Hammam Lif</v>
      </c>
    </row>
    <row r="137" spans="1:10" ht="33" customHeight="1" x14ac:dyDescent="0.25">
      <c r="A137" s="191" t="s">
        <v>353</v>
      </c>
      <c r="B137" s="252">
        <f>'A1 Exploitation'!D459</f>
        <v>1</v>
      </c>
      <c r="C137" s="252"/>
    </row>
    <row r="138" spans="1:10" ht="33" customHeight="1" x14ac:dyDescent="0.25">
      <c r="A138" s="190" t="s">
        <v>354</v>
      </c>
      <c r="B138" s="252">
        <f>'A2 Exploitation'!D459</f>
        <v>1</v>
      </c>
      <c r="C138" s="252"/>
    </row>
    <row r="139" spans="1:10" ht="33" customHeight="1" x14ac:dyDescent="0.25">
      <c r="A139" s="191" t="s">
        <v>355</v>
      </c>
      <c r="B139" s="252">
        <f>'A3 Exploitation'!D459</f>
        <v>0</v>
      </c>
      <c r="C139" s="252"/>
    </row>
    <row r="140" spans="1:10" ht="33" customHeight="1" x14ac:dyDescent="0.25">
      <c r="A140" s="191" t="s">
        <v>356</v>
      </c>
      <c r="B140" s="252">
        <f>'A4 Exploitation'!D459</f>
        <v>0</v>
      </c>
      <c r="C140" s="252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51" t="s">
        <v>373</v>
      </c>
      <c r="C143" s="251"/>
      <c r="J143" s="149" t="str">
        <f>D18</f>
        <v>Hammam Lif</v>
      </c>
    </row>
    <row r="144" spans="1:10" ht="33" customHeight="1" x14ac:dyDescent="0.25">
      <c r="A144" s="191" t="s">
        <v>353</v>
      </c>
      <c r="B144" s="252">
        <f>'A1 Technique'!D183</f>
        <v>0.94444444444444442</v>
      </c>
      <c r="C144" s="252"/>
    </row>
    <row r="145" spans="1:3" ht="33" customHeight="1" x14ac:dyDescent="0.25">
      <c r="A145" s="190" t="s">
        <v>354</v>
      </c>
      <c r="B145" s="252">
        <f>'A2 Technique'!D183</f>
        <v>0.93055555555555558</v>
      </c>
      <c r="C145" s="252"/>
    </row>
    <row r="146" spans="1:3" ht="33" customHeight="1" x14ac:dyDescent="0.25">
      <c r="A146" s="191" t="s">
        <v>355</v>
      </c>
      <c r="B146" s="252">
        <f>'A3 Technique'!D183</f>
        <v>0</v>
      </c>
      <c r="C146" s="252"/>
    </row>
    <row r="147" spans="1:3" ht="33" customHeight="1" x14ac:dyDescent="0.25">
      <c r="A147" s="191" t="s">
        <v>356</v>
      </c>
      <c r="B147" s="252">
        <f>'A4 Technique'!D183</f>
        <v>0</v>
      </c>
      <c r="C147" s="252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4" manualBreakCount="4">
    <brk id="50" max="16383" man="1"/>
    <brk id="92" max="16383" man="1"/>
    <brk id="99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08" zoomScale="90" zoomScaleNormal="71" zoomScaleSheetLayoutView="90" workbookViewId="0">
      <selection activeCell="D428" sqref="D428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4"/>
      <c r="E1" s="264"/>
      <c r="F1" s="264"/>
      <c r="G1" s="264"/>
      <c r="H1" s="264"/>
      <c r="I1" s="264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5" t="s">
        <v>190</v>
      </c>
      <c r="B7" s="265"/>
      <c r="C7" s="265"/>
      <c r="D7" s="265"/>
      <c r="E7" s="265"/>
      <c r="F7" s="265"/>
      <c r="G7" s="84"/>
      <c r="H7" s="84"/>
      <c r="I7" s="84"/>
    </row>
    <row r="8" spans="1:9" ht="29.25" x14ac:dyDescent="0.5">
      <c r="A8" s="266" t="str">
        <f>'Page de garde'!D18</f>
        <v>Hammam Lif</v>
      </c>
      <c r="B8" s="266"/>
      <c r="C8" s="266"/>
      <c r="D8" s="266"/>
      <c r="E8" s="266"/>
      <c r="F8" s="266"/>
      <c r="G8" s="85"/>
      <c r="H8" s="85"/>
      <c r="I8" s="84"/>
    </row>
    <row r="9" spans="1:9" ht="24" x14ac:dyDescent="0.45">
      <c r="A9" s="192" t="s">
        <v>44</v>
      </c>
      <c r="B9" s="267" t="s">
        <v>379</v>
      </c>
      <c r="C9" s="267"/>
      <c r="D9" s="267"/>
      <c r="E9" s="267"/>
      <c r="F9" s="268"/>
      <c r="G9" s="85"/>
      <c r="H9" s="85"/>
      <c r="I9" s="84"/>
    </row>
    <row r="10" spans="1:9" ht="24" x14ac:dyDescent="0.45">
      <c r="A10" s="193" t="s">
        <v>46</v>
      </c>
      <c r="B10" s="269" t="s">
        <v>387</v>
      </c>
      <c r="C10" s="269"/>
      <c r="D10" s="269"/>
      <c r="E10" s="269"/>
      <c r="F10" s="269"/>
      <c r="G10" s="85"/>
      <c r="H10" s="85"/>
      <c r="I10" s="84"/>
    </row>
    <row r="11" spans="1:9" ht="24" x14ac:dyDescent="0.45">
      <c r="A11" s="192" t="s">
        <v>45</v>
      </c>
      <c r="B11" s="263">
        <v>42901</v>
      </c>
      <c r="C11" s="263"/>
      <c r="D11" s="263"/>
      <c r="E11" s="263"/>
      <c r="F11" s="263"/>
      <c r="G11" s="85"/>
      <c r="H11" s="85"/>
      <c r="I11" s="84"/>
    </row>
    <row r="12" spans="1:9" ht="24" x14ac:dyDescent="0.45">
      <c r="A12" s="192" t="s">
        <v>260</v>
      </c>
      <c r="B12" s="270">
        <f>D463</f>
        <v>0.92500000000000004</v>
      </c>
      <c r="C12" s="270"/>
      <c r="D12" s="270"/>
      <c r="E12" s="270"/>
      <c r="F12" s="270"/>
      <c r="G12" s="85"/>
      <c r="H12" s="85"/>
      <c r="I12" s="84"/>
    </row>
    <row r="13" spans="1:9" ht="22.5" x14ac:dyDescent="0.45">
      <c r="A13" s="28"/>
      <c r="B13" s="29"/>
      <c r="C13" s="29"/>
      <c r="D13" s="271"/>
      <c r="E13" s="271"/>
      <c r="F13" s="271"/>
      <c r="G13" s="271"/>
      <c r="H13" s="271"/>
      <c r="I13" s="3"/>
    </row>
    <row r="14" spans="1:9" ht="16.5" x14ac:dyDescent="0.3">
      <c r="A14" s="272" t="s">
        <v>32</v>
      </c>
      <c r="B14" s="273" t="s">
        <v>33</v>
      </c>
      <c r="C14" s="273"/>
      <c r="D14" s="273" t="s">
        <v>48</v>
      </c>
      <c r="E14" s="274" t="s">
        <v>331</v>
      </c>
      <c r="F14" s="273" t="s">
        <v>202</v>
      </c>
      <c r="G14" s="29"/>
      <c r="H14" s="29"/>
    </row>
    <row r="15" spans="1:9" ht="16.5" x14ac:dyDescent="0.3">
      <c r="A15" s="272"/>
      <c r="B15" s="55" t="s">
        <v>36</v>
      </c>
      <c r="C15" s="55" t="s">
        <v>35</v>
      </c>
      <c r="D15" s="273"/>
      <c r="E15" s="274"/>
      <c r="F15" s="273"/>
      <c r="G15" s="29"/>
      <c r="H15" s="29"/>
    </row>
    <row r="16" spans="1:9" ht="18" x14ac:dyDescent="0.35">
      <c r="A16" s="275" t="s">
        <v>0</v>
      </c>
      <c r="B16" s="275"/>
      <c r="C16" s="275"/>
      <c r="D16" s="275"/>
      <c r="E16" s="275"/>
      <c r="F16" s="275"/>
      <c r="G16" s="29"/>
      <c r="H16" s="29"/>
    </row>
    <row r="17" spans="1:8" ht="18" x14ac:dyDescent="0.3">
      <c r="A17" s="134">
        <f>B11</f>
        <v>42901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6" t="s">
        <v>1</v>
      </c>
      <c r="B18" s="277"/>
      <c r="C18" s="277"/>
      <c r="D18" s="277"/>
      <c r="E18" s="277"/>
      <c r="F18" s="277"/>
    </row>
    <row r="19" spans="1:8" ht="45" x14ac:dyDescent="0.25">
      <c r="A19" s="16" t="s">
        <v>10</v>
      </c>
      <c r="B19" s="94">
        <v>2</v>
      </c>
      <c r="C19" s="94"/>
      <c r="D19" s="245" t="s">
        <v>388</v>
      </c>
      <c r="E19" s="52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46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6" t="s">
        <v>18</v>
      </c>
      <c r="B26" s="257"/>
      <c r="C26" s="257"/>
      <c r="D26" s="257"/>
      <c r="E26" s="257"/>
      <c r="F26" s="257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1</v>
      </c>
      <c r="C32" s="88"/>
      <c r="D32" s="91" t="s">
        <v>398</v>
      </c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>
        <v>2</v>
      </c>
      <c r="C36" s="89"/>
      <c r="D36" s="240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23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75" t="s">
        <v>131</v>
      </c>
      <c r="B43" s="275"/>
      <c r="C43" s="275"/>
      <c r="D43" s="275"/>
      <c r="E43" s="275"/>
      <c r="F43" s="275"/>
    </row>
    <row r="44" spans="1:7" x14ac:dyDescent="0.25">
      <c r="A44" s="135">
        <f>B11</f>
        <v>42901</v>
      </c>
      <c r="B44" s="5"/>
      <c r="C44" s="6"/>
      <c r="D44" s="5"/>
    </row>
    <row r="45" spans="1:7" ht="16.5" x14ac:dyDescent="0.25">
      <c r="A45" s="261" t="s">
        <v>63</v>
      </c>
      <c r="B45" s="262"/>
      <c r="C45" s="262"/>
      <c r="D45" s="262"/>
      <c r="E45" s="262"/>
      <c r="F45" s="262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6" t="s">
        <v>65</v>
      </c>
      <c r="B57" s="257"/>
      <c r="C57" s="257"/>
      <c r="D57" s="257"/>
      <c r="E57" s="257"/>
      <c r="F57" s="257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6" t="s">
        <v>25</v>
      </c>
      <c r="B84" s="257"/>
      <c r="C84" s="257"/>
      <c r="D84" s="257"/>
      <c r="E84" s="257"/>
      <c r="F84" s="257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8" t="s">
        <v>123</v>
      </c>
      <c r="B99" s="259"/>
      <c r="C99" s="259"/>
      <c r="D99" s="259"/>
      <c r="E99" s="259"/>
      <c r="F99" s="260"/>
    </row>
    <row r="100" spans="1:6" x14ac:dyDescent="0.25">
      <c r="A100" s="135">
        <f>B11</f>
        <v>42901</v>
      </c>
      <c r="B100" s="5"/>
      <c r="C100" s="6"/>
      <c r="D100" s="5"/>
    </row>
    <row r="101" spans="1:6" ht="16.5" x14ac:dyDescent="0.25">
      <c r="A101" s="261" t="s">
        <v>63</v>
      </c>
      <c r="B101" s="262"/>
      <c r="C101" s="262"/>
      <c r="D101" s="262"/>
      <c r="E101" s="262"/>
      <c r="F101" s="262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6" t="s">
        <v>127</v>
      </c>
      <c r="B113" s="257"/>
      <c r="C113" s="257"/>
      <c r="D113" s="257"/>
      <c r="E113" s="257"/>
      <c r="F113" s="257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6" t="s">
        <v>72</v>
      </c>
      <c r="B137" s="257"/>
      <c r="C137" s="257"/>
      <c r="D137" s="257"/>
      <c r="E137" s="257"/>
      <c r="F137" s="257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8" t="s">
        <v>124</v>
      </c>
      <c r="B152" s="259"/>
      <c r="C152" s="259"/>
      <c r="D152" s="259"/>
      <c r="E152" s="259"/>
      <c r="F152" s="260"/>
    </row>
    <row r="153" spans="1:6" x14ac:dyDescent="0.25">
      <c r="A153" s="135">
        <f>B11</f>
        <v>42901</v>
      </c>
      <c r="B153" s="5"/>
      <c r="C153" s="6"/>
      <c r="D153" s="50"/>
    </row>
    <row r="154" spans="1:6" ht="16.5" x14ac:dyDescent="0.25">
      <c r="A154" s="261" t="s">
        <v>63</v>
      </c>
      <c r="B154" s="262"/>
      <c r="C154" s="262"/>
      <c r="D154" s="262"/>
      <c r="E154" s="262"/>
      <c r="F154" s="262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6" t="s">
        <v>128</v>
      </c>
      <c r="B166" s="257"/>
      <c r="C166" s="257"/>
      <c r="D166" s="257"/>
      <c r="E166" s="257"/>
      <c r="F166" s="257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8" t="s">
        <v>157</v>
      </c>
      <c r="B192" s="259"/>
      <c r="C192" s="259"/>
      <c r="D192" s="259"/>
      <c r="E192" s="259"/>
      <c r="F192" s="260"/>
    </row>
    <row r="193" spans="1:7" x14ac:dyDescent="0.25">
      <c r="A193" s="140">
        <f>B11</f>
        <v>42901</v>
      </c>
      <c r="B193" s="5"/>
      <c r="C193" s="6"/>
      <c r="D193" s="5"/>
    </row>
    <row r="194" spans="1:7" ht="18" x14ac:dyDescent="0.25">
      <c r="A194" s="256" t="s">
        <v>150</v>
      </c>
      <c r="B194" s="257"/>
      <c r="C194" s="257"/>
      <c r="D194" s="257"/>
      <c r="E194" s="257"/>
      <c r="F194" s="257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6" t="s">
        <v>75</v>
      </c>
      <c r="B209" s="257"/>
      <c r="C209" s="257"/>
      <c r="D209" s="257"/>
      <c r="E209" s="257"/>
      <c r="F209" s="257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6" t="s">
        <v>181</v>
      </c>
      <c r="B232" s="257"/>
      <c r="C232" s="257"/>
      <c r="D232" s="257"/>
      <c r="E232" s="257"/>
      <c r="F232" s="257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8" t="s">
        <v>4</v>
      </c>
      <c r="B249" s="259"/>
      <c r="C249" s="259"/>
      <c r="D249" s="259"/>
      <c r="E249" s="259"/>
      <c r="F249" s="260"/>
    </row>
    <row r="250" spans="1:6" x14ac:dyDescent="0.25">
      <c r="A250" s="143">
        <f>B11</f>
        <v>42901</v>
      </c>
      <c r="B250" s="5"/>
      <c r="C250" s="6"/>
      <c r="D250" s="50"/>
    </row>
    <row r="251" spans="1:6" ht="18" x14ac:dyDescent="0.25">
      <c r="A251" s="256" t="s">
        <v>19</v>
      </c>
      <c r="B251" s="257"/>
      <c r="C251" s="257"/>
      <c r="D251" s="257"/>
      <c r="E251" s="257"/>
      <c r="F251" s="257"/>
    </row>
    <row r="252" spans="1:6" x14ac:dyDescent="0.25">
      <c r="A252" s="25" t="s">
        <v>62</v>
      </c>
      <c r="B252" s="106" t="s">
        <v>34</v>
      </c>
      <c r="C252" s="106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06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6" t="s">
        <v>116</v>
      </c>
      <c r="B263" s="257"/>
      <c r="C263" s="257"/>
      <c r="D263" s="257"/>
      <c r="E263" s="257"/>
      <c r="F263" s="257"/>
    </row>
    <row r="264" spans="1:7" x14ac:dyDescent="0.25">
      <c r="A264" s="16" t="s">
        <v>284</v>
      </c>
      <c r="B264" s="101" t="s">
        <v>34</v>
      </c>
      <c r="C264" s="101"/>
      <c r="D264" s="102"/>
      <c r="E264" s="125"/>
      <c r="F264" s="125"/>
    </row>
    <row r="265" spans="1:7" x14ac:dyDescent="0.25">
      <c r="A265" s="121" t="s">
        <v>345</v>
      </c>
      <c r="B265" s="123" t="s">
        <v>34</v>
      </c>
      <c r="C265" s="106"/>
      <c r="D265" s="120"/>
      <c r="E265" s="103"/>
      <c r="F265" s="103"/>
    </row>
    <row r="266" spans="1:7" x14ac:dyDescent="0.25">
      <c r="A266" s="17" t="s">
        <v>5</v>
      </c>
      <c r="B266" s="123" t="s">
        <v>34</v>
      </c>
      <c r="C266" s="106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3" t="s">
        <v>34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 t="s">
        <v>34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 t="s">
        <v>34</v>
      </c>
      <c r="C271" s="106"/>
      <c r="D271" s="120"/>
      <c r="E271" s="103"/>
      <c r="F271" s="103"/>
    </row>
    <row r="272" spans="1:7" x14ac:dyDescent="0.25">
      <c r="A272" s="17" t="s">
        <v>233</v>
      </c>
      <c r="B272" s="123" t="s">
        <v>34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 t="s">
        <v>34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 t="s">
        <v>34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8" t="s">
        <v>21</v>
      </c>
      <c r="B282" s="259"/>
      <c r="C282" s="259"/>
      <c r="D282" s="259"/>
      <c r="E282" s="259"/>
      <c r="F282" s="260"/>
    </row>
    <row r="283" spans="1:6" x14ac:dyDescent="0.25">
      <c r="A283" s="144">
        <f>B11</f>
        <v>42901</v>
      </c>
      <c r="B283" s="5"/>
      <c r="C283" s="6"/>
      <c r="D283" s="5"/>
    </row>
    <row r="284" spans="1:6" ht="18" x14ac:dyDescent="0.25">
      <c r="A284" s="256" t="s">
        <v>12</v>
      </c>
      <c r="B284" s="257"/>
      <c r="C284" s="257"/>
      <c r="D284" s="257"/>
      <c r="E284" s="257"/>
      <c r="F284" s="257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6" t="s">
        <v>25</v>
      </c>
      <c r="B297" s="257"/>
      <c r="C297" s="257"/>
      <c r="D297" s="257"/>
      <c r="E297" s="257"/>
      <c r="F297" s="257"/>
    </row>
    <row r="298" spans="1:9" x14ac:dyDescent="0.25">
      <c r="A298" s="16" t="s">
        <v>104</v>
      </c>
      <c r="B298" s="106">
        <v>2</v>
      </c>
      <c r="C298" s="106"/>
      <c r="D298" s="120"/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87"/>
      <c r="F302" s="103"/>
    </row>
    <row r="303" spans="1:9" ht="45" x14ac:dyDescent="0.25">
      <c r="A303" s="71" t="s">
        <v>271</v>
      </c>
      <c r="B303" s="122">
        <v>2</v>
      </c>
      <c r="C303" s="107"/>
      <c r="D303" s="240">
        <v>1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10</v>
      </c>
    </row>
    <row r="305" spans="1:6" x14ac:dyDescent="0.25">
      <c r="A305" s="199" t="s">
        <v>37</v>
      </c>
      <c r="B305" s="200"/>
      <c r="C305" s="201"/>
      <c r="D305" s="202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28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1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8" t="s">
        <v>8</v>
      </c>
      <c r="B310" s="259"/>
      <c r="C310" s="259"/>
      <c r="D310" s="259"/>
      <c r="E310" s="259"/>
      <c r="F310" s="260"/>
    </row>
    <row r="311" spans="1:6" x14ac:dyDescent="0.25">
      <c r="A311" s="135">
        <f>B11</f>
        <v>42901</v>
      </c>
      <c r="B311" s="5"/>
      <c r="C311" s="6"/>
      <c r="D311" s="50"/>
    </row>
    <row r="312" spans="1:6" ht="16.5" x14ac:dyDescent="0.25">
      <c r="A312" s="261" t="s">
        <v>107</v>
      </c>
      <c r="B312" s="262"/>
      <c r="C312" s="262"/>
      <c r="D312" s="262"/>
      <c r="E312" s="262"/>
      <c r="F312" s="262"/>
    </row>
    <row r="313" spans="1:6" x14ac:dyDescent="0.25">
      <c r="A313" s="34" t="s">
        <v>106</v>
      </c>
      <c r="B313" s="2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2</v>
      </c>
      <c r="C318" s="22"/>
      <c r="D318" s="87"/>
      <c r="E318" s="87"/>
      <c r="F318" s="103"/>
    </row>
    <row r="319" spans="1:6" x14ac:dyDescent="0.25">
      <c r="A319" s="19" t="s">
        <v>264</v>
      </c>
      <c r="B319" s="122" t="s">
        <v>34</v>
      </c>
      <c r="C319" s="22"/>
      <c r="D319" s="9" t="s">
        <v>380</v>
      </c>
      <c r="E319" s="103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14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6" t="s">
        <v>25</v>
      </c>
      <c r="B324" s="257"/>
      <c r="C324" s="257"/>
      <c r="D324" s="257"/>
      <c r="E324" s="257"/>
      <c r="F324" s="257"/>
    </row>
    <row r="325" spans="1:6" x14ac:dyDescent="0.25">
      <c r="A325" s="16" t="s">
        <v>294</v>
      </c>
      <c r="B325" s="101">
        <v>2</v>
      </c>
      <c r="C325" s="101"/>
      <c r="D325" s="87"/>
      <c r="E325" s="87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ht="60" x14ac:dyDescent="0.25">
      <c r="A334" s="17" t="s">
        <v>233</v>
      </c>
      <c r="B334" s="123">
        <v>1</v>
      </c>
      <c r="C334" s="106"/>
      <c r="D334" s="120" t="s">
        <v>389</v>
      </c>
      <c r="E334" s="103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6" t="s">
        <v>118</v>
      </c>
      <c r="B340" s="257"/>
      <c r="C340" s="257"/>
      <c r="D340" s="257"/>
      <c r="E340" s="257"/>
      <c r="F340" s="257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87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6" t="s">
        <v>29</v>
      </c>
      <c r="B349" s="257"/>
      <c r="C349" s="257"/>
      <c r="D349" s="257"/>
      <c r="E349" s="257"/>
      <c r="F349" s="257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61.5" x14ac:dyDescent="0.35">
      <c r="A353" s="54" t="s">
        <v>142</v>
      </c>
      <c r="B353" s="123">
        <v>0</v>
      </c>
      <c r="C353" s="161">
        <f>IF(B353=0, -5, "0")</f>
        <v>-5</v>
      </c>
      <c r="D353" s="110" t="s">
        <v>390</v>
      </c>
      <c r="E353" s="87" t="s">
        <v>391</v>
      </c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87"/>
      <c r="E354" s="87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37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5</v>
      </c>
    </row>
    <row r="358" spans="1:6" x14ac:dyDescent="0.25">
      <c r="A358" s="199" t="s">
        <v>37</v>
      </c>
      <c r="B358" s="200"/>
      <c r="C358" s="201"/>
      <c r="D358" s="202">
        <f>D357/(COUNT(B350:C355)*2)</f>
        <v>0.35714285714285715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52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0.83870967741935487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8" t="s">
        <v>119</v>
      </c>
      <c r="B363" s="259"/>
      <c r="C363" s="259"/>
      <c r="D363" s="259"/>
      <c r="E363" s="259"/>
      <c r="F363" s="260"/>
    </row>
    <row r="364" spans="1:6" x14ac:dyDescent="0.25">
      <c r="A364" s="143">
        <f>B11</f>
        <v>42901</v>
      </c>
      <c r="B364" s="5"/>
      <c r="C364" s="6"/>
      <c r="D364" s="5"/>
    </row>
    <row r="365" spans="1:6" ht="16.5" x14ac:dyDescent="0.25">
      <c r="A365" s="261" t="s">
        <v>19</v>
      </c>
      <c r="B365" s="262"/>
      <c r="C365" s="262"/>
      <c r="D365" s="262"/>
      <c r="E365" s="262"/>
      <c r="F365" s="262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1" t="s">
        <v>116</v>
      </c>
      <c r="B376" s="262"/>
      <c r="C376" s="262"/>
      <c r="D376" s="262"/>
      <c r="E376" s="262"/>
      <c r="F376" s="26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8" t="s">
        <v>346</v>
      </c>
      <c r="B393" s="259"/>
      <c r="C393" s="259"/>
      <c r="D393" s="259"/>
      <c r="E393" s="259"/>
      <c r="F393" s="260"/>
    </row>
    <row r="394" spans="1:7" s="119" customFormat="1" x14ac:dyDescent="0.25">
      <c r="A394" s="146">
        <f>+B11</f>
        <v>42901</v>
      </c>
      <c r="B394" s="5"/>
      <c r="C394" s="6"/>
      <c r="D394" s="5"/>
    </row>
    <row r="395" spans="1:7" ht="18" x14ac:dyDescent="0.25">
      <c r="A395" s="256" t="s">
        <v>347</v>
      </c>
      <c r="B395" s="257"/>
      <c r="C395" s="257"/>
      <c r="D395" s="257"/>
      <c r="E395" s="257"/>
      <c r="F395" s="257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01"/>
      <c r="D399" s="241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6" t="s">
        <v>31</v>
      </c>
      <c r="B402" s="257"/>
      <c r="C402" s="257"/>
      <c r="D402" s="257"/>
      <c r="E402" s="257"/>
      <c r="F402" s="257"/>
    </row>
    <row r="403" spans="1:6" x14ac:dyDescent="0.25">
      <c r="A403" s="18" t="s">
        <v>3</v>
      </c>
      <c r="B403" s="106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122" t="s">
        <v>34</v>
      </c>
      <c r="C404" s="106"/>
      <c r="D404" s="120" t="s">
        <v>382</v>
      </c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240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2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8" t="s">
        <v>170</v>
      </c>
      <c r="B412" s="259"/>
      <c r="C412" s="259"/>
      <c r="D412" s="259"/>
      <c r="E412" s="259"/>
      <c r="F412" s="260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9"/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42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8" t="s">
        <v>82</v>
      </c>
      <c r="B422" s="259"/>
      <c r="C422" s="259"/>
      <c r="D422" s="259"/>
      <c r="E422" s="259"/>
      <c r="F422" s="260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241"/>
      <c r="E424" s="125"/>
      <c r="F424" s="103"/>
    </row>
    <row r="425" spans="1:7" ht="15.75" x14ac:dyDescent="0.3">
      <c r="A425" s="133" t="s">
        <v>287</v>
      </c>
      <c r="B425" s="123">
        <v>2</v>
      </c>
      <c r="C425" s="162" t="str">
        <f>IF(B425=0, -5, "0")</f>
        <v>0</v>
      </c>
      <c r="D425" s="102" t="s">
        <v>396</v>
      </c>
      <c r="E425" s="124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40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6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8" t="s">
        <v>143</v>
      </c>
      <c r="B431" s="259"/>
      <c r="C431" s="259"/>
      <c r="D431" s="259"/>
      <c r="E431" s="259"/>
      <c r="F431" s="260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 t="s">
        <v>34</v>
      </c>
      <c r="C433" s="106"/>
      <c r="D433" s="120"/>
      <c r="E433" s="103"/>
      <c r="F433" s="103"/>
    </row>
    <row r="434" spans="1:14" ht="45" x14ac:dyDescent="0.35">
      <c r="A434" s="56" t="s">
        <v>258</v>
      </c>
      <c r="B434" s="122">
        <v>1</v>
      </c>
      <c r="C434" s="161" t="str">
        <f>IF(B434=0, -5, "0")</f>
        <v>0</v>
      </c>
      <c r="D434" s="87" t="s">
        <v>397</v>
      </c>
      <c r="E434" s="87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 t="s">
        <v>34</v>
      </c>
      <c r="C438" s="106"/>
      <c r="D438" s="120"/>
      <c r="E438" s="103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243">
        <v>1</v>
      </c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15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0.9375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8" t="s">
        <v>144</v>
      </c>
      <c r="B452" s="259"/>
      <c r="C452" s="259"/>
      <c r="D452" s="259"/>
      <c r="E452" s="259"/>
      <c r="F452" s="260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>
        <v>2</v>
      </c>
      <c r="C457" s="106"/>
      <c r="D457" s="240">
        <v>1</v>
      </c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39">
        <f>AVERAGE(D36,D92,D145,D185,D241,D275,D303,D356,D386,D405,D418,D427,D448,D457)</f>
        <v>1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148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0.92500000000000004</v>
      </c>
    </row>
  </sheetData>
  <sheetProtection algorithmName="SHA-512" hashValue="v6llYJS+uHMtOufwPS+gRA7cttzo+n9k1XIJRgxs00Idxx95TI8o6bTJDtYR5dosiX2wgiCClq0EQUgwk8RjAw==" saltValue="xBVdsSElo9ISGx1ENZJKpw==" spinCount="100000" sheet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6" zoomScaleSheetLayoutView="10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0"/>
      <c r="E1" s="280"/>
      <c r="F1" s="280"/>
      <c r="G1" s="280"/>
      <c r="H1" s="280"/>
      <c r="I1" s="280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6" t="s">
        <v>52</v>
      </c>
      <c r="B6" s="266"/>
      <c r="C6" s="266"/>
      <c r="D6" s="266"/>
      <c r="E6" s="266"/>
      <c r="F6" s="266"/>
      <c r="G6" s="85"/>
      <c r="H6" s="85"/>
      <c r="I6" s="85"/>
    </row>
    <row r="7" spans="1:9" s="29" customFormat="1" ht="21.75" customHeight="1" x14ac:dyDescent="0.45">
      <c r="A7" s="266" t="str">
        <f>'A1 Exploitation'!A8:F8</f>
        <v>Hammam Lif</v>
      </c>
      <c r="B7" s="266"/>
      <c r="C7" s="266"/>
      <c r="D7" s="266"/>
      <c r="E7" s="266"/>
      <c r="F7" s="266"/>
      <c r="G7" s="85"/>
      <c r="H7" s="85"/>
      <c r="I7" s="85"/>
    </row>
    <row r="8" spans="1:9" s="29" customFormat="1" ht="24" x14ac:dyDescent="0.45">
      <c r="A8" s="192" t="s">
        <v>44</v>
      </c>
      <c r="B8" s="281" t="str">
        <f>'A1 Exploitation'!B9:F9</f>
        <v>Mme Samah SLAIMI</v>
      </c>
      <c r="C8" s="281"/>
      <c r="D8" s="281"/>
      <c r="E8" s="281"/>
      <c r="F8" s="282"/>
      <c r="G8" s="85"/>
      <c r="H8" s="85"/>
      <c r="I8" s="85"/>
    </row>
    <row r="9" spans="1:9" s="29" customFormat="1" ht="24" x14ac:dyDescent="0.45">
      <c r="A9" s="193" t="s">
        <v>46</v>
      </c>
      <c r="B9" s="283" t="str">
        <f>'A1 Exploitation'!B10:F10</f>
        <v>Directeur du Magasin Mohamed Najd KHIARI</v>
      </c>
      <c r="C9" s="283"/>
      <c r="D9" s="283"/>
      <c r="E9" s="283"/>
      <c r="F9" s="283"/>
      <c r="G9" s="85"/>
      <c r="H9" s="85"/>
      <c r="I9" s="85"/>
    </row>
    <row r="10" spans="1:9" s="29" customFormat="1" ht="24" x14ac:dyDescent="0.45">
      <c r="A10" s="192" t="s">
        <v>45</v>
      </c>
      <c r="B10" s="279">
        <f>'A1 Exploitation'!B11:F11</f>
        <v>42901</v>
      </c>
      <c r="C10" s="279"/>
      <c r="D10" s="279"/>
      <c r="E10" s="279"/>
      <c r="F10" s="279"/>
      <c r="G10" s="85"/>
      <c r="H10" s="85"/>
      <c r="I10" s="85"/>
    </row>
    <row r="11" spans="1:9" s="29" customFormat="1" ht="24" x14ac:dyDescent="0.45">
      <c r="A11" s="192" t="s">
        <v>318</v>
      </c>
      <c r="B11" s="284">
        <f>D183</f>
        <v>0.94444444444444442</v>
      </c>
      <c r="C11" s="284"/>
      <c r="D11" s="284"/>
      <c r="E11" s="284"/>
      <c r="F11" s="284"/>
      <c r="G11" s="85"/>
      <c r="H11" s="85"/>
      <c r="I11" s="85"/>
    </row>
    <row r="12" spans="1:9" s="29" customFormat="1" ht="22.5" x14ac:dyDescent="0.45">
      <c r="A12" s="28"/>
      <c r="D12" s="271"/>
      <c r="E12" s="271"/>
      <c r="F12" s="271"/>
      <c r="G12" s="271"/>
      <c r="H12" s="271"/>
      <c r="I12" s="31"/>
    </row>
    <row r="13" spans="1:9" s="29" customFormat="1" ht="11.25" customHeight="1" x14ac:dyDescent="0.3">
      <c r="A13" s="272" t="s">
        <v>32</v>
      </c>
      <c r="B13" s="273" t="s">
        <v>33</v>
      </c>
      <c r="C13" s="273"/>
      <c r="D13" s="273" t="s">
        <v>48</v>
      </c>
      <c r="E13" s="274" t="s">
        <v>201</v>
      </c>
      <c r="F13" s="273" t="s">
        <v>202</v>
      </c>
    </row>
    <row r="14" spans="1:9" s="29" customFormat="1" ht="12.75" customHeight="1" x14ac:dyDescent="0.3">
      <c r="A14" s="272"/>
      <c r="B14" s="55" t="s">
        <v>36</v>
      </c>
      <c r="C14" s="55" t="s">
        <v>35</v>
      </c>
      <c r="D14" s="273"/>
      <c r="E14" s="274"/>
      <c r="F14" s="27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8" t="s">
        <v>0</v>
      </c>
      <c r="B16" s="278"/>
      <c r="C16" s="278"/>
      <c r="D16" s="278"/>
      <c r="E16" s="278"/>
      <c r="F16" s="278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5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8" t="s">
        <v>4</v>
      </c>
      <c r="B25" s="278"/>
      <c r="C25" s="278"/>
      <c r="D25" s="278"/>
      <c r="E25" s="278"/>
      <c r="F25" s="27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 t="s">
        <v>34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 t="s">
        <v>34</v>
      </c>
      <c r="C30" s="164"/>
      <c r="D30" s="168"/>
      <c r="E30" s="164"/>
      <c r="F30" s="164"/>
    </row>
    <row r="31" spans="1:6" x14ac:dyDescent="0.3">
      <c r="A31" s="32" t="s">
        <v>317</v>
      </c>
      <c r="B31" s="164" t="s">
        <v>34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8" t="s">
        <v>231</v>
      </c>
      <c r="B35" s="278"/>
      <c r="C35" s="278"/>
      <c r="D35" s="278"/>
      <c r="E35" s="278"/>
      <c r="F35" s="27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8" t="s">
        <v>21</v>
      </c>
      <c r="B44" s="278"/>
      <c r="C44" s="278"/>
      <c r="D44" s="278"/>
      <c r="E44" s="278"/>
      <c r="F44" s="278"/>
    </row>
    <row r="45" spans="1:6" ht="33" x14ac:dyDescent="0.3">
      <c r="A45" s="32" t="s">
        <v>297</v>
      </c>
      <c r="B45" s="164">
        <v>1</v>
      </c>
      <c r="C45" s="164"/>
      <c r="D45" s="165" t="s">
        <v>399</v>
      </c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 t="s">
        <v>392</v>
      </c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11</v>
      </c>
    </row>
    <row r="52" spans="1:6" x14ac:dyDescent="0.3">
      <c r="A52" s="194" t="s">
        <v>319</v>
      </c>
      <c r="B52" s="195"/>
      <c r="C52" s="196"/>
      <c r="D52" s="198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8" t="s">
        <v>8</v>
      </c>
      <c r="B54" s="278"/>
      <c r="C54" s="278"/>
      <c r="D54" s="278"/>
      <c r="E54" s="278"/>
      <c r="F54" s="278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ht="33" x14ac:dyDescent="0.3">
      <c r="A56" s="40" t="s">
        <v>175</v>
      </c>
      <c r="B56" s="164">
        <v>1</v>
      </c>
      <c r="C56" s="164"/>
      <c r="D56" s="244" t="s">
        <v>381</v>
      </c>
      <c r="E56" s="169"/>
      <c r="F56" s="164"/>
    </row>
    <row r="57" spans="1:6" ht="49.5" x14ac:dyDescent="0.3">
      <c r="A57" s="42" t="s">
        <v>266</v>
      </c>
      <c r="B57" s="164">
        <v>1</v>
      </c>
      <c r="C57" s="164"/>
      <c r="D57" s="244" t="s">
        <v>395</v>
      </c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5"/>
      <c r="E58" s="164"/>
      <c r="F58" s="164"/>
    </row>
    <row r="59" spans="1:6" ht="115.5" x14ac:dyDescent="0.35">
      <c r="A59" s="56" t="s">
        <v>234</v>
      </c>
      <c r="B59" s="164">
        <v>2</v>
      </c>
      <c r="C59" s="188" t="str">
        <f>IF(B59=0, -5, "0")</f>
        <v>0</v>
      </c>
      <c r="D59" s="244" t="s">
        <v>393</v>
      </c>
      <c r="E59" s="24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 t="s">
        <v>394</v>
      </c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12</v>
      </c>
    </row>
    <row r="63" spans="1:6" x14ac:dyDescent="0.3">
      <c r="A63" s="194" t="s">
        <v>319</v>
      </c>
      <c r="B63" s="195"/>
      <c r="C63" s="196"/>
      <c r="D63" s="198">
        <f>D62/(COUNT(B55:C61)*2)</f>
        <v>0.8571428571428571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8" t="s">
        <v>136</v>
      </c>
      <c r="B65" s="278"/>
      <c r="C65" s="278"/>
      <c r="D65" s="278"/>
      <c r="E65" s="278"/>
      <c r="F65" s="278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8" t="s">
        <v>223</v>
      </c>
      <c r="B86" s="278"/>
      <c r="C86" s="278"/>
      <c r="D86" s="278"/>
      <c r="E86" s="278"/>
      <c r="F86" s="278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8" t="s">
        <v>224</v>
      </c>
      <c r="B105" s="278"/>
      <c r="C105" s="278"/>
      <c r="D105" s="278"/>
      <c r="E105" s="278"/>
      <c r="F105" s="278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8" t="s">
        <v>196</v>
      </c>
      <c r="B120" s="278"/>
      <c r="C120" s="278"/>
      <c r="D120" s="278"/>
      <c r="E120" s="278"/>
      <c r="F120" s="278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8" t="s">
        <v>228</v>
      </c>
      <c r="B136" s="278"/>
      <c r="C136" s="278"/>
      <c r="D136" s="278"/>
      <c r="E136" s="278"/>
      <c r="F136" s="278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 t="s">
        <v>34</v>
      </c>
      <c r="C143" s="164"/>
      <c r="D143" s="165" t="s">
        <v>382</v>
      </c>
      <c r="E143" s="164"/>
      <c r="F143" s="164"/>
    </row>
    <row r="144" spans="1:6" x14ac:dyDescent="0.3">
      <c r="A144" s="147" t="s">
        <v>171</v>
      </c>
      <c r="B144" s="164" t="s">
        <v>34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12</v>
      </c>
    </row>
    <row r="146" spans="1:6" x14ac:dyDescent="0.3">
      <c r="A146" s="194" t="s">
        <v>319</v>
      </c>
      <c r="B146" s="195"/>
      <c r="C146" s="196"/>
      <c r="D146" s="198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8" t="s">
        <v>80</v>
      </c>
      <c r="B148" s="278"/>
      <c r="C148" s="278"/>
      <c r="D148" s="278"/>
      <c r="E148" s="278"/>
      <c r="F148" s="27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8" t="s">
        <v>17</v>
      </c>
      <c r="B156" s="278"/>
      <c r="C156" s="278"/>
      <c r="D156" s="278"/>
      <c r="E156" s="278"/>
      <c r="F156" s="278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8" t="s">
        <v>82</v>
      </c>
      <c r="B164" s="278"/>
      <c r="C164" s="278"/>
      <c r="D164" s="278"/>
      <c r="E164" s="278"/>
      <c r="F164" s="278"/>
    </row>
    <row r="165" spans="1:6" x14ac:dyDescent="0.3">
      <c r="A165" s="58" t="s">
        <v>337</v>
      </c>
      <c r="B165" s="164" t="s">
        <v>34</v>
      </c>
      <c r="C165" s="164"/>
      <c r="D165" s="165" t="s">
        <v>383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8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8" t="s">
        <v>227</v>
      </c>
      <c r="B173" s="278"/>
      <c r="C173" s="278"/>
      <c r="D173" s="278"/>
      <c r="E173" s="278"/>
      <c r="F173" s="278"/>
    </row>
    <row r="174" spans="1:6" ht="33" x14ac:dyDescent="0.3">
      <c r="A174" s="32" t="s">
        <v>330</v>
      </c>
      <c r="B174" s="164">
        <v>1</v>
      </c>
      <c r="C174" s="164"/>
      <c r="D174" s="244" t="s">
        <v>384</v>
      </c>
      <c r="E174" s="164"/>
      <c r="F174" s="164"/>
    </row>
    <row r="175" spans="1:6" ht="33" x14ac:dyDescent="0.35">
      <c r="A175" s="113" t="s">
        <v>338</v>
      </c>
      <c r="B175" s="164">
        <v>2</v>
      </c>
      <c r="C175" s="188" t="str">
        <f>IF(B175=0, -5, "0")</f>
        <v>0</v>
      </c>
      <c r="D175" s="244" t="s">
        <v>385</v>
      </c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244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5</v>
      </c>
    </row>
    <row r="179" spans="1:6" x14ac:dyDescent="0.3">
      <c r="A179" s="194" t="s">
        <v>319</v>
      </c>
      <c r="B179" s="195"/>
      <c r="C179" s="196"/>
      <c r="D179" s="198">
        <f>D178/(COUNT(B174:C177)*2)</f>
        <v>0.83333333333333337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68</v>
      </c>
    </row>
    <row r="183" spans="1:6" ht="18" x14ac:dyDescent="0.35">
      <c r="A183" s="81" t="s">
        <v>349</v>
      </c>
      <c r="B183" s="81"/>
      <c r="C183" s="81"/>
      <c r="D183" s="286">
        <f>D182/(COUNT(B174:C177,B165:C169,B157:C160,B149:C152,B137:C144,B55:C61,B45:C50,B26:C31,B17:C21,B106:C116,#REF!,B121:C131,B87:C100,B66:C82,B36:C40)*2)</f>
        <v>0.94444444444444442</v>
      </c>
    </row>
  </sheetData>
  <sheetProtection algorithmName="SHA-512" hashValue="VMwauE+RnNmPYFo3Z2B4Zrt62786A37neIOc5PDM0m6c/s4s9iyEl38Z12p4JNwE2JhuFPOI1vgwpU6uyo6HRg==" saltValue="cZp7t7Qs8Ple71AbxsWlWA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90" zoomScaleNormal="71" zoomScaleSheetLayoutView="9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4"/>
      <c r="E1" s="264"/>
      <c r="F1" s="264"/>
      <c r="G1" s="264"/>
      <c r="H1" s="264"/>
      <c r="I1" s="264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5" t="s">
        <v>190</v>
      </c>
      <c r="B7" s="265"/>
      <c r="C7" s="265"/>
      <c r="D7" s="265"/>
      <c r="E7" s="265"/>
      <c r="F7" s="265"/>
      <c r="G7" s="230"/>
      <c r="H7" s="230"/>
      <c r="I7" s="230"/>
    </row>
    <row r="8" spans="1:9" ht="29.25" x14ac:dyDescent="0.45">
      <c r="A8" s="266" t="str">
        <f>'Page de garde'!D18</f>
        <v>Hammam Lif</v>
      </c>
      <c r="B8" s="266"/>
      <c r="C8" s="266"/>
      <c r="D8" s="266"/>
      <c r="E8" s="266"/>
      <c r="F8" s="266"/>
      <c r="G8" s="231"/>
      <c r="H8" s="231"/>
      <c r="I8" s="230"/>
    </row>
    <row r="9" spans="1:9" ht="24.75" customHeight="1" x14ac:dyDescent="0.45">
      <c r="A9" s="192" t="s">
        <v>44</v>
      </c>
      <c r="B9" s="267" t="s">
        <v>379</v>
      </c>
      <c r="C9" s="267"/>
      <c r="D9" s="267"/>
      <c r="E9" s="267"/>
      <c r="F9" s="268"/>
      <c r="G9" s="231"/>
      <c r="H9" s="231"/>
      <c r="I9" s="230"/>
    </row>
    <row r="10" spans="1:9" ht="24" x14ac:dyDescent="0.45">
      <c r="A10" s="193" t="s">
        <v>46</v>
      </c>
      <c r="B10" s="269" t="s">
        <v>387</v>
      </c>
      <c r="C10" s="269"/>
      <c r="D10" s="269"/>
      <c r="E10" s="269"/>
      <c r="F10" s="269"/>
      <c r="G10" s="231"/>
      <c r="H10" s="231"/>
      <c r="I10" s="230"/>
    </row>
    <row r="11" spans="1:9" ht="24" x14ac:dyDescent="0.45">
      <c r="A11" s="192" t="s">
        <v>45</v>
      </c>
      <c r="B11" s="263">
        <v>43068</v>
      </c>
      <c r="C11" s="263"/>
      <c r="D11" s="263"/>
      <c r="E11" s="263"/>
      <c r="F11" s="263"/>
      <c r="G11" s="231"/>
      <c r="H11" s="231"/>
      <c r="I11" s="230"/>
    </row>
    <row r="12" spans="1:9" ht="24" x14ac:dyDescent="0.45">
      <c r="A12" s="192" t="s">
        <v>260</v>
      </c>
      <c r="B12" s="270">
        <f>D463</f>
        <v>0.97468354430379744</v>
      </c>
      <c r="C12" s="270"/>
      <c r="D12" s="270"/>
      <c r="E12" s="270"/>
      <c r="F12" s="270"/>
      <c r="G12" s="231"/>
      <c r="H12" s="231"/>
      <c r="I12" s="230"/>
    </row>
    <row r="13" spans="1:9" ht="22.5" x14ac:dyDescent="0.45">
      <c r="A13" s="28"/>
      <c r="B13" s="29"/>
      <c r="C13" s="29"/>
      <c r="D13" s="271"/>
      <c r="E13" s="271"/>
      <c r="F13" s="271"/>
      <c r="G13" s="271"/>
      <c r="H13" s="271"/>
      <c r="I13" s="3"/>
    </row>
    <row r="14" spans="1:9" ht="16.5" x14ac:dyDescent="0.3">
      <c r="A14" s="272" t="s">
        <v>32</v>
      </c>
      <c r="B14" s="273" t="s">
        <v>33</v>
      </c>
      <c r="C14" s="273"/>
      <c r="D14" s="273" t="s">
        <v>48</v>
      </c>
      <c r="E14" s="274" t="s">
        <v>331</v>
      </c>
      <c r="F14" s="273" t="s">
        <v>202</v>
      </c>
      <c r="G14" s="29"/>
      <c r="H14" s="29"/>
    </row>
    <row r="15" spans="1:9" ht="16.5" x14ac:dyDescent="0.3">
      <c r="A15" s="272"/>
      <c r="B15" s="55" t="s">
        <v>36</v>
      </c>
      <c r="C15" s="55" t="s">
        <v>35</v>
      </c>
      <c r="D15" s="273"/>
      <c r="E15" s="274"/>
      <c r="F15" s="273"/>
      <c r="G15" s="29"/>
      <c r="H15" s="29"/>
    </row>
    <row r="16" spans="1:9" ht="18" x14ac:dyDescent="0.35">
      <c r="A16" s="275" t="s">
        <v>0</v>
      </c>
      <c r="B16" s="275"/>
      <c r="C16" s="275"/>
      <c r="D16" s="275"/>
      <c r="E16" s="275"/>
      <c r="F16" s="275"/>
      <c r="G16" s="29"/>
      <c r="H16" s="29"/>
    </row>
    <row r="17" spans="1:8" ht="18" x14ac:dyDescent="0.3">
      <c r="A17" s="134">
        <f>B11</f>
        <v>43068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6" t="s">
        <v>1</v>
      </c>
      <c r="B18" s="277"/>
      <c r="C18" s="277"/>
      <c r="D18" s="277"/>
      <c r="E18" s="277"/>
      <c r="F18" s="277"/>
    </row>
    <row r="19" spans="1:8" ht="45" x14ac:dyDescent="0.25">
      <c r="A19" s="121" t="s">
        <v>10</v>
      </c>
      <c r="B19" s="122">
        <v>2</v>
      </c>
      <c r="C19" s="122"/>
      <c r="D19" s="245" t="s">
        <v>388</v>
      </c>
      <c r="E19" s="103"/>
      <c r="F19" s="103"/>
    </row>
    <row r="20" spans="1:8" x14ac:dyDescent="0.25">
      <c r="A20" s="121" t="s">
        <v>199</v>
      </c>
      <c r="B20" s="122" t="s">
        <v>34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2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6" t="s">
        <v>18</v>
      </c>
      <c r="B26" s="257"/>
      <c r="C26" s="257"/>
      <c r="D26" s="257"/>
      <c r="E26" s="257"/>
      <c r="F26" s="257"/>
    </row>
    <row r="27" spans="1:8" x14ac:dyDescent="0.25">
      <c r="A27" s="17" t="s">
        <v>2</v>
      </c>
      <c r="B27" s="122">
        <v>2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2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2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2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 t="s">
        <v>403</v>
      </c>
      <c r="E32" s="87" t="s">
        <v>404</v>
      </c>
      <c r="F32" s="103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2</v>
      </c>
      <c r="C36" s="107"/>
      <c r="D36" s="240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16</v>
      </c>
    </row>
    <row r="38" spans="1:7" x14ac:dyDescent="0.25">
      <c r="A38" s="199" t="s">
        <v>37</v>
      </c>
      <c r="B38" s="200"/>
      <c r="C38" s="201"/>
      <c r="D38" s="202">
        <f>D37/(COUNT(B27:C35)*2)</f>
        <v>0.88888888888888884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22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0.91666666666666663</v>
      </c>
    </row>
    <row r="42" spans="1:7" x14ac:dyDescent="0.25">
      <c r="A42" s="8"/>
      <c r="B42" s="5"/>
      <c r="C42" s="6"/>
      <c r="D42" s="5"/>
    </row>
    <row r="43" spans="1:7" ht="18" x14ac:dyDescent="0.35">
      <c r="A43" s="275" t="s">
        <v>131</v>
      </c>
      <c r="B43" s="275"/>
      <c r="C43" s="275"/>
      <c r="D43" s="275"/>
      <c r="E43" s="275"/>
      <c r="F43" s="275"/>
    </row>
    <row r="44" spans="1:7" x14ac:dyDescent="0.25">
      <c r="A44" s="135">
        <f>B11</f>
        <v>43068</v>
      </c>
      <c r="B44" s="5"/>
      <c r="C44" s="6"/>
      <c r="D44" s="5"/>
    </row>
    <row r="45" spans="1:7" ht="16.5" x14ac:dyDescent="0.25">
      <c r="A45" s="261" t="s">
        <v>63</v>
      </c>
      <c r="B45" s="262"/>
      <c r="C45" s="262"/>
      <c r="D45" s="262"/>
      <c r="E45" s="262"/>
      <c r="F45" s="262"/>
    </row>
    <row r="46" spans="1:7" x14ac:dyDescent="0.25">
      <c r="A46" s="26" t="s">
        <v>103</v>
      </c>
      <c r="B46" s="122" t="s">
        <v>34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122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23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122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6" t="s">
        <v>65</v>
      </c>
      <c r="B57" s="257"/>
      <c r="C57" s="257"/>
      <c r="D57" s="257"/>
      <c r="E57" s="257"/>
      <c r="F57" s="257"/>
    </row>
    <row r="58" spans="1:6" x14ac:dyDescent="0.25">
      <c r="A58" s="121" t="s">
        <v>294</v>
      </c>
      <c r="B58" s="122" t="s">
        <v>34</v>
      </c>
      <c r="C58" s="122"/>
      <c r="D58" s="120"/>
      <c r="E58" s="103"/>
      <c r="F58" s="103"/>
    </row>
    <row r="59" spans="1:6" x14ac:dyDescent="0.25">
      <c r="A59" s="121" t="s">
        <v>193</v>
      </c>
      <c r="B59" s="122" t="s">
        <v>34</v>
      </c>
      <c r="C59" s="123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22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 t="s">
        <v>34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6" x14ac:dyDescent="0.25">
      <c r="A66" s="121" t="s">
        <v>289</v>
      </c>
      <c r="B66" s="122" t="s">
        <v>34</v>
      </c>
      <c r="C66" s="122"/>
      <c r="D66" s="110"/>
      <c r="E66" s="125"/>
      <c r="F66" s="103"/>
    </row>
    <row r="67" spans="1:6" x14ac:dyDescent="0.25">
      <c r="A67" s="121" t="s">
        <v>177</v>
      </c>
      <c r="B67" s="122" t="s">
        <v>34</v>
      </c>
      <c r="C67" s="122"/>
      <c r="D67" s="110"/>
      <c r="E67" s="103"/>
      <c r="F67" s="103"/>
    </row>
    <row r="68" spans="1:6" x14ac:dyDescent="0.25">
      <c r="A68" s="121" t="s">
        <v>110</v>
      </c>
      <c r="B68" s="122" t="s">
        <v>34</v>
      </c>
      <c r="C68" s="122"/>
      <c r="D68" s="109"/>
      <c r="F68" s="103"/>
    </row>
    <row r="69" spans="1:6" x14ac:dyDescent="0.25">
      <c r="A69" s="121" t="s">
        <v>111</v>
      </c>
      <c r="B69" s="122" t="s">
        <v>34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 t="s">
        <v>34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 t="s">
        <v>34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 t="s">
        <v>34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 t="s">
        <v>34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 t="s">
        <v>34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 t="s">
        <v>34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 t="s">
        <v>34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6" t="s">
        <v>25</v>
      </c>
      <c r="B84" s="257"/>
      <c r="C84" s="257"/>
      <c r="D84" s="257"/>
      <c r="E84" s="257"/>
      <c r="F84" s="257"/>
    </row>
    <row r="85" spans="1:6" x14ac:dyDescent="0.25">
      <c r="A85" s="121" t="s">
        <v>294</v>
      </c>
      <c r="B85" s="122" t="s">
        <v>34</v>
      </c>
      <c r="C85" s="122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22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22"/>
      <c r="D89" s="111"/>
      <c r="E89" s="103"/>
      <c r="F89" s="103"/>
    </row>
    <row r="90" spans="1:6" x14ac:dyDescent="0.25">
      <c r="A90" s="121" t="s">
        <v>277</v>
      </c>
      <c r="B90" s="122" t="s">
        <v>34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8" t="s">
        <v>123</v>
      </c>
      <c r="B99" s="259"/>
      <c r="C99" s="259"/>
      <c r="D99" s="259"/>
      <c r="E99" s="259"/>
      <c r="F99" s="260"/>
    </row>
    <row r="100" spans="1:6" x14ac:dyDescent="0.25">
      <c r="A100" s="135">
        <f>B11</f>
        <v>43068</v>
      </c>
      <c r="B100" s="5"/>
      <c r="C100" s="6"/>
      <c r="D100" s="5"/>
    </row>
    <row r="101" spans="1:6" ht="16.5" x14ac:dyDescent="0.25">
      <c r="A101" s="261" t="s">
        <v>63</v>
      </c>
      <c r="B101" s="262"/>
      <c r="C101" s="262"/>
      <c r="D101" s="262"/>
      <c r="E101" s="262"/>
      <c r="F101" s="262"/>
    </row>
    <row r="102" spans="1:6" x14ac:dyDescent="0.25">
      <c r="A102" s="19" t="s">
        <v>57</v>
      </c>
      <c r="B102" s="122" t="s">
        <v>34</v>
      </c>
      <c r="C102" s="122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22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23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6" t="s">
        <v>127</v>
      </c>
      <c r="B113" s="257"/>
      <c r="C113" s="257"/>
      <c r="D113" s="257"/>
      <c r="E113" s="257"/>
      <c r="F113" s="257"/>
    </row>
    <row r="114" spans="1:6" x14ac:dyDescent="0.25">
      <c r="A114" s="121" t="s">
        <v>294</v>
      </c>
      <c r="B114" s="122" t="s">
        <v>34</v>
      </c>
      <c r="C114" s="122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22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22"/>
      <c r="D116" s="99"/>
      <c r="E116" s="125"/>
      <c r="F116" s="103"/>
    </row>
    <row r="117" spans="1:6" x14ac:dyDescent="0.25">
      <c r="A117" s="121" t="s">
        <v>279</v>
      </c>
      <c r="B117" s="122" t="s">
        <v>34</v>
      </c>
      <c r="C117" s="122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 t="s">
        <v>34</v>
      </c>
      <c r="C119" s="122"/>
      <c r="D119" s="11"/>
      <c r="E119" s="103"/>
      <c r="F119" s="103"/>
    </row>
    <row r="120" spans="1:6" x14ac:dyDescent="0.25">
      <c r="A120" s="121" t="s">
        <v>275</v>
      </c>
      <c r="B120" s="122" t="s">
        <v>34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 t="s">
        <v>34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22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6" t="s">
        <v>72</v>
      </c>
      <c r="B137" s="257"/>
      <c r="C137" s="257"/>
      <c r="D137" s="257"/>
      <c r="E137" s="257"/>
      <c r="F137" s="257"/>
    </row>
    <row r="138" spans="1:6" ht="30" x14ac:dyDescent="0.25">
      <c r="A138" s="121" t="s">
        <v>344</v>
      </c>
      <c r="B138" s="122" t="s">
        <v>34</v>
      </c>
      <c r="C138" s="122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8" t="s">
        <v>124</v>
      </c>
      <c r="B152" s="259"/>
      <c r="C152" s="259"/>
      <c r="D152" s="259"/>
      <c r="E152" s="259"/>
      <c r="F152" s="260"/>
    </row>
    <row r="153" spans="1:6" x14ac:dyDescent="0.25">
      <c r="A153" s="135">
        <f>B11</f>
        <v>43068</v>
      </c>
      <c r="B153" s="5"/>
      <c r="C153" s="6"/>
      <c r="D153" s="50"/>
    </row>
    <row r="154" spans="1:6" ht="16.5" x14ac:dyDescent="0.25">
      <c r="A154" s="261" t="s">
        <v>63</v>
      </c>
      <c r="B154" s="262"/>
      <c r="C154" s="262"/>
      <c r="D154" s="262"/>
      <c r="E154" s="262"/>
      <c r="F154" s="262"/>
    </row>
    <row r="155" spans="1:6" x14ac:dyDescent="0.25">
      <c r="A155" s="19" t="s">
        <v>126</v>
      </c>
      <c r="B155" s="122" t="s">
        <v>34</v>
      </c>
      <c r="C155" s="122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22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120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6" t="s">
        <v>128</v>
      </c>
      <c r="B166" s="257"/>
      <c r="C166" s="257"/>
      <c r="D166" s="257"/>
      <c r="E166" s="257"/>
      <c r="F166" s="257"/>
    </row>
    <row r="167" spans="1:6" x14ac:dyDescent="0.25">
      <c r="A167" s="121" t="s">
        <v>294</v>
      </c>
      <c r="B167" s="122" t="s">
        <v>34</v>
      </c>
      <c r="C167" s="122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22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22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22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 t="s">
        <v>34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 t="s">
        <v>34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 t="s">
        <v>34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 t="s">
        <v>34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8" t="s">
        <v>157</v>
      </c>
      <c r="B192" s="259"/>
      <c r="C192" s="259"/>
      <c r="D192" s="259"/>
      <c r="E192" s="259"/>
      <c r="F192" s="260"/>
    </row>
    <row r="193" spans="1:7" x14ac:dyDescent="0.25">
      <c r="A193" s="140">
        <f>B11</f>
        <v>43068</v>
      </c>
      <c r="B193" s="5"/>
      <c r="C193" s="6"/>
      <c r="D193" s="5"/>
    </row>
    <row r="194" spans="1:7" ht="18" x14ac:dyDescent="0.25">
      <c r="A194" s="256" t="s">
        <v>150</v>
      </c>
      <c r="B194" s="257"/>
      <c r="C194" s="257"/>
      <c r="D194" s="257"/>
      <c r="E194" s="257"/>
      <c r="F194" s="257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22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22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22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22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22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22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6" t="s">
        <v>75</v>
      </c>
      <c r="B209" s="257"/>
      <c r="C209" s="257"/>
      <c r="D209" s="257"/>
      <c r="E209" s="257"/>
      <c r="F209" s="257"/>
    </row>
    <row r="210" spans="1:7" x14ac:dyDescent="0.25">
      <c r="A210" s="121" t="s">
        <v>294</v>
      </c>
      <c r="B210" s="122" t="s">
        <v>34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 t="s">
        <v>34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 t="s">
        <v>34</v>
      </c>
      <c r="C215" s="122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22"/>
      <c r="D216" s="11"/>
      <c r="E216" s="120"/>
      <c r="F216" s="103"/>
    </row>
    <row r="217" spans="1:7" x14ac:dyDescent="0.25">
      <c r="A217" s="121" t="s">
        <v>275</v>
      </c>
      <c r="B217" s="122" t="s">
        <v>34</v>
      </c>
      <c r="C217" s="122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 t="s">
        <v>34</v>
      </c>
      <c r="C220" s="122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22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6" t="s">
        <v>181</v>
      </c>
      <c r="B232" s="257"/>
      <c r="C232" s="257"/>
      <c r="D232" s="257"/>
      <c r="E232" s="257"/>
      <c r="F232" s="257"/>
    </row>
    <row r="233" spans="1:6" x14ac:dyDescent="0.25">
      <c r="A233" s="121" t="s">
        <v>294</v>
      </c>
      <c r="B233" s="123" t="s">
        <v>34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22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 t="s">
        <v>34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 t="s">
        <v>34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8" t="s">
        <v>4</v>
      </c>
      <c r="B249" s="259"/>
      <c r="C249" s="259"/>
      <c r="D249" s="259"/>
      <c r="E249" s="259"/>
      <c r="F249" s="260"/>
    </row>
    <row r="250" spans="1:6" x14ac:dyDescent="0.25">
      <c r="A250" s="143">
        <f>B11</f>
        <v>43068</v>
      </c>
      <c r="B250" s="5"/>
      <c r="C250" s="6"/>
      <c r="D250" s="50"/>
    </row>
    <row r="251" spans="1:6" ht="18" x14ac:dyDescent="0.25">
      <c r="A251" s="256" t="s">
        <v>19</v>
      </c>
      <c r="B251" s="257"/>
      <c r="C251" s="257"/>
      <c r="D251" s="257"/>
      <c r="E251" s="257"/>
      <c r="F251" s="257"/>
    </row>
    <row r="252" spans="1:6" x14ac:dyDescent="0.25">
      <c r="A252" s="25" t="s">
        <v>62</v>
      </c>
      <c r="B252" s="122" t="s">
        <v>34</v>
      </c>
      <c r="C252" s="122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22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22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22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6" t="s">
        <v>116</v>
      </c>
      <c r="B263" s="257"/>
      <c r="C263" s="257"/>
      <c r="D263" s="257"/>
      <c r="E263" s="257"/>
      <c r="F263" s="257"/>
    </row>
    <row r="264" spans="1:7" x14ac:dyDescent="0.25">
      <c r="A264" s="121" t="s">
        <v>284</v>
      </c>
      <c r="B264" s="123" t="s">
        <v>34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 t="s">
        <v>34</v>
      </c>
      <c r="C265" s="122"/>
      <c r="D265" s="120"/>
      <c r="E265" s="103"/>
      <c r="F265" s="103"/>
    </row>
    <row r="266" spans="1:7" x14ac:dyDescent="0.25">
      <c r="A266" s="17" t="s">
        <v>5</v>
      </c>
      <c r="B266" s="123" t="s">
        <v>34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 t="s">
        <v>34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 t="s">
        <v>34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 t="s">
        <v>34</v>
      </c>
      <c r="C271" s="122"/>
      <c r="D271" s="120"/>
      <c r="E271" s="103"/>
      <c r="F271" s="103"/>
    </row>
    <row r="272" spans="1:7" x14ac:dyDescent="0.25">
      <c r="A272" s="17" t="s">
        <v>233</v>
      </c>
      <c r="B272" s="123" t="s">
        <v>34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 t="s">
        <v>34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 t="s">
        <v>34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8" t="s">
        <v>21</v>
      </c>
      <c r="B282" s="259"/>
      <c r="C282" s="259"/>
      <c r="D282" s="259"/>
      <c r="E282" s="259"/>
      <c r="F282" s="260"/>
    </row>
    <row r="283" spans="1:6" x14ac:dyDescent="0.25">
      <c r="A283" s="144">
        <f>B11</f>
        <v>43068</v>
      </c>
      <c r="B283" s="5"/>
      <c r="C283" s="6"/>
      <c r="D283" s="5"/>
    </row>
    <row r="284" spans="1:6" ht="18" x14ac:dyDescent="0.25">
      <c r="A284" s="256" t="s">
        <v>12</v>
      </c>
      <c r="B284" s="257"/>
      <c r="C284" s="257"/>
      <c r="D284" s="257"/>
      <c r="E284" s="257"/>
      <c r="F284" s="257"/>
    </row>
    <row r="285" spans="1:6" x14ac:dyDescent="0.25">
      <c r="A285" s="121" t="s">
        <v>103</v>
      </c>
      <c r="B285" s="122">
        <v>2</v>
      </c>
      <c r="C285" s="122"/>
      <c r="D285" s="99" t="s">
        <v>400</v>
      </c>
      <c r="E285" s="103"/>
      <c r="F285" s="103"/>
    </row>
    <row r="286" spans="1:6" x14ac:dyDescent="0.25">
      <c r="A286" s="121" t="s">
        <v>51</v>
      </c>
      <c r="B286" s="122">
        <v>2</v>
      </c>
      <c r="C286" s="122"/>
      <c r="E286" s="103"/>
      <c r="F286" s="103"/>
    </row>
    <row r="287" spans="1:6" x14ac:dyDescent="0.25">
      <c r="A287" s="121" t="s">
        <v>95</v>
      </c>
      <c r="B287" s="122">
        <v>2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2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2</v>
      </c>
      <c r="C292" s="123"/>
      <c r="D292" s="115"/>
      <c r="E292" s="102"/>
      <c r="F292" s="125"/>
      <c r="G292" s="124"/>
      <c r="H292" s="124"/>
      <c r="I292" s="124"/>
    </row>
    <row r="293" spans="1:9" ht="45" x14ac:dyDescent="0.25">
      <c r="A293" s="71" t="s">
        <v>233</v>
      </c>
      <c r="B293" s="122">
        <v>0</v>
      </c>
      <c r="C293" s="107"/>
      <c r="D293" s="87" t="s">
        <v>401</v>
      </c>
      <c r="E293" s="247" t="s">
        <v>402</v>
      </c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16</v>
      </c>
    </row>
    <row r="295" spans="1:9" x14ac:dyDescent="0.25">
      <c r="A295" s="199" t="s">
        <v>37</v>
      </c>
      <c r="B295" s="200"/>
      <c r="C295" s="201"/>
      <c r="D295" s="202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56" t="s">
        <v>25</v>
      </c>
      <c r="B297" s="257"/>
      <c r="C297" s="257"/>
      <c r="D297" s="257"/>
      <c r="E297" s="257"/>
      <c r="F297" s="257"/>
    </row>
    <row r="298" spans="1:9" x14ac:dyDescent="0.25">
      <c r="A298" s="121" t="s">
        <v>104</v>
      </c>
      <c r="B298" s="122">
        <v>2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2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2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2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10</v>
      </c>
    </row>
    <row r="305" spans="1:6" x14ac:dyDescent="0.25">
      <c r="A305" s="199" t="s">
        <v>37</v>
      </c>
      <c r="B305" s="200"/>
      <c r="C305" s="201"/>
      <c r="D305" s="202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26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8" t="s">
        <v>8</v>
      </c>
      <c r="B310" s="259"/>
      <c r="C310" s="259"/>
      <c r="D310" s="259"/>
      <c r="E310" s="259"/>
      <c r="F310" s="260"/>
    </row>
    <row r="311" spans="1:6" x14ac:dyDescent="0.25">
      <c r="A311" s="135">
        <f>B11</f>
        <v>43068</v>
      </c>
      <c r="B311" s="5"/>
      <c r="C311" s="6"/>
      <c r="D311" s="50"/>
    </row>
    <row r="312" spans="1:6" ht="16.5" x14ac:dyDescent="0.25">
      <c r="A312" s="261" t="s">
        <v>107</v>
      </c>
      <c r="B312" s="262"/>
      <c r="C312" s="262"/>
      <c r="D312" s="262"/>
      <c r="E312" s="262"/>
      <c r="F312" s="262"/>
    </row>
    <row r="313" spans="1:6" x14ac:dyDescent="0.25">
      <c r="A313" s="34" t="s">
        <v>106</v>
      </c>
      <c r="B313" s="122">
        <v>2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2</v>
      </c>
      <c r="C318" s="96"/>
      <c r="D318" s="120"/>
      <c r="E318" s="103"/>
      <c r="F318" s="103"/>
    </row>
    <row r="319" spans="1:6" x14ac:dyDescent="0.25">
      <c r="A319" s="19" t="s">
        <v>264</v>
      </c>
      <c r="B319" s="122" t="s">
        <v>34</v>
      </c>
      <c r="C319" s="96"/>
      <c r="D319" s="9" t="s">
        <v>380</v>
      </c>
      <c r="E319" s="103"/>
      <c r="F319" s="103"/>
    </row>
    <row r="320" spans="1:6" x14ac:dyDescent="0.25">
      <c r="A320" s="19" t="s">
        <v>27</v>
      </c>
      <c r="B320" s="122">
        <v>2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14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6" t="s">
        <v>25</v>
      </c>
      <c r="B324" s="257"/>
      <c r="C324" s="257"/>
      <c r="D324" s="257"/>
      <c r="E324" s="257"/>
      <c r="F324" s="257"/>
    </row>
    <row r="325" spans="1:6" x14ac:dyDescent="0.25">
      <c r="A325" s="121" t="s">
        <v>294</v>
      </c>
      <c r="B325" s="123">
        <v>2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2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24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6" t="s">
        <v>118</v>
      </c>
      <c r="B340" s="257"/>
      <c r="C340" s="257"/>
      <c r="D340" s="257"/>
      <c r="E340" s="257"/>
      <c r="F340" s="257"/>
    </row>
    <row r="341" spans="1:16384" x14ac:dyDescent="0.25">
      <c r="A341" s="17" t="s">
        <v>99</v>
      </c>
      <c r="B341" s="122">
        <v>2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2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6" t="s">
        <v>29</v>
      </c>
      <c r="B349" s="257"/>
      <c r="C349" s="257"/>
      <c r="D349" s="257"/>
      <c r="E349" s="257"/>
      <c r="F349" s="257"/>
    </row>
    <row r="350" spans="1:16384" x14ac:dyDescent="0.25">
      <c r="A350" s="121" t="s">
        <v>294</v>
      </c>
      <c r="B350" s="123">
        <v>2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2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42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60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1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8" t="s">
        <v>119</v>
      </c>
      <c r="B363" s="259"/>
      <c r="C363" s="259"/>
      <c r="D363" s="259"/>
      <c r="E363" s="259"/>
      <c r="F363" s="260"/>
    </row>
    <row r="364" spans="1:6" x14ac:dyDescent="0.25">
      <c r="A364" s="143">
        <f>B11</f>
        <v>43068</v>
      </c>
      <c r="B364" s="5"/>
      <c r="C364" s="6"/>
      <c r="D364" s="5"/>
    </row>
    <row r="365" spans="1:6" ht="16.5" x14ac:dyDescent="0.25">
      <c r="A365" s="261" t="s">
        <v>19</v>
      </c>
      <c r="B365" s="262"/>
      <c r="C365" s="262"/>
      <c r="D365" s="262"/>
      <c r="E365" s="262"/>
      <c r="F365" s="262"/>
    </row>
    <row r="366" spans="1:6" x14ac:dyDescent="0.25">
      <c r="A366" s="25" t="s">
        <v>62</v>
      </c>
      <c r="B366" s="122" t="s">
        <v>34</v>
      </c>
      <c r="C366" s="122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122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122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122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1" t="s">
        <v>116</v>
      </c>
      <c r="B376" s="262"/>
      <c r="C376" s="262"/>
      <c r="D376" s="262"/>
      <c r="E376" s="262"/>
      <c r="F376" s="26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 t="s">
        <v>34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 t="s">
        <v>34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 t="s">
        <v>34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122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107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8" t="s">
        <v>346</v>
      </c>
      <c r="B393" s="259"/>
      <c r="C393" s="259"/>
      <c r="D393" s="259"/>
      <c r="E393" s="259"/>
      <c r="F393" s="260"/>
    </row>
    <row r="394" spans="1:7" x14ac:dyDescent="0.25">
      <c r="A394" s="146">
        <f>+B11</f>
        <v>43068</v>
      </c>
      <c r="B394" s="5"/>
      <c r="C394" s="6"/>
      <c r="D394" s="5"/>
    </row>
    <row r="395" spans="1:7" ht="18" x14ac:dyDescent="0.25">
      <c r="A395" s="256" t="s">
        <v>347</v>
      </c>
      <c r="B395" s="257"/>
      <c r="C395" s="257"/>
      <c r="D395" s="257"/>
      <c r="E395" s="257"/>
      <c r="F395" s="257"/>
    </row>
    <row r="396" spans="1:7" ht="30" x14ac:dyDescent="0.25">
      <c r="A396" s="17" t="s">
        <v>286</v>
      </c>
      <c r="B396" s="122">
        <v>2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6" t="s">
        <v>31</v>
      </c>
      <c r="B402" s="257"/>
      <c r="C402" s="257"/>
      <c r="D402" s="257"/>
      <c r="E402" s="257"/>
      <c r="F402" s="257"/>
    </row>
    <row r="403" spans="1:6" x14ac:dyDescent="0.25">
      <c r="A403" s="18" t="s">
        <v>3</v>
      </c>
      <c r="B403" s="122">
        <v>2</v>
      </c>
      <c r="C403" s="122"/>
      <c r="D403" s="120"/>
      <c r="E403" s="103"/>
      <c r="F403" s="103"/>
    </row>
    <row r="404" spans="1:6" x14ac:dyDescent="0.25">
      <c r="A404" s="25" t="s">
        <v>30</v>
      </c>
      <c r="B404" s="122" t="s">
        <v>34</v>
      </c>
      <c r="C404" s="122"/>
      <c r="D404" s="120" t="s">
        <v>382</v>
      </c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240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2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8" t="s">
        <v>170</v>
      </c>
      <c r="B412" s="259"/>
      <c r="C412" s="259"/>
      <c r="D412" s="259"/>
      <c r="E412" s="259"/>
      <c r="F412" s="260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2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42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8" t="s">
        <v>82</v>
      </c>
      <c r="B422" s="259"/>
      <c r="C422" s="259"/>
      <c r="D422" s="259"/>
      <c r="E422" s="259"/>
      <c r="F422" s="260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2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2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40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8" t="s">
        <v>143</v>
      </c>
      <c r="B431" s="259"/>
      <c r="C431" s="259"/>
      <c r="D431" s="259"/>
      <c r="E431" s="259"/>
      <c r="F431" s="260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 t="s">
        <v>34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2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2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 t="s">
        <v>34</v>
      </c>
      <c r="C438" s="122"/>
      <c r="D438" s="120"/>
      <c r="E438" s="103"/>
      <c r="F438" s="103"/>
    </row>
    <row r="439" spans="1:7" x14ac:dyDescent="0.25">
      <c r="A439" s="17" t="s">
        <v>243</v>
      </c>
      <c r="B439" s="122" t="s">
        <v>34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2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2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2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2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7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2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 t="s">
        <v>34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2</v>
      </c>
      <c r="C448" s="107"/>
      <c r="D448" s="243">
        <v>1</v>
      </c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18</v>
      </c>
    </row>
    <row r="450" spans="1:6" x14ac:dyDescent="0.25">
      <c r="A450" s="199" t="s">
        <v>37</v>
      </c>
      <c r="B450" s="200"/>
      <c r="C450" s="201"/>
      <c r="D450" s="202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8" t="s">
        <v>144</v>
      </c>
      <c r="B452" s="259"/>
      <c r="C452" s="259"/>
      <c r="D452" s="259"/>
      <c r="E452" s="259"/>
      <c r="F452" s="260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2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2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2</v>
      </c>
      <c r="C457" s="122"/>
      <c r="D457" s="240">
        <v>1</v>
      </c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6</v>
      </c>
    </row>
    <row r="459" spans="1:6" x14ac:dyDescent="0.25">
      <c r="A459" s="199" t="s">
        <v>37</v>
      </c>
      <c r="B459" s="221"/>
      <c r="C459" s="222"/>
      <c r="D459" s="223">
        <f>D458/(COUNT(B454:C456)*2)</f>
        <v>1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1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154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0.97468354430379744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SheetLayoutView="100" workbookViewId="0">
      <selection activeCell="A20" sqref="A2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0"/>
      <c r="E1" s="280"/>
      <c r="F1" s="280"/>
      <c r="G1" s="280"/>
      <c r="H1" s="280"/>
      <c r="I1" s="280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6" t="s">
        <v>52</v>
      </c>
      <c r="B6" s="266"/>
      <c r="C6" s="266"/>
      <c r="D6" s="266"/>
      <c r="E6" s="266"/>
      <c r="F6" s="266"/>
      <c r="G6" s="231"/>
      <c r="H6" s="231"/>
      <c r="I6" s="231"/>
    </row>
    <row r="7" spans="1:9" s="29" customFormat="1" ht="21.75" customHeight="1" x14ac:dyDescent="0.45">
      <c r="A7" s="266" t="str">
        <f>'A2 Exploitation'!A8:F8</f>
        <v>Hammam Lif</v>
      </c>
      <c r="B7" s="266"/>
      <c r="C7" s="266"/>
      <c r="D7" s="266"/>
      <c r="E7" s="266"/>
      <c r="F7" s="266"/>
      <c r="G7" s="231"/>
      <c r="H7" s="231"/>
      <c r="I7" s="231"/>
    </row>
    <row r="8" spans="1:9" s="29" customFormat="1" ht="24" x14ac:dyDescent="0.45">
      <c r="A8" s="192" t="s">
        <v>44</v>
      </c>
      <c r="B8" s="283" t="str">
        <f>'A2 Exploitation'!B9:F9</f>
        <v>Mme Samah SLAIMI</v>
      </c>
      <c r="C8" s="283"/>
      <c r="D8" s="283"/>
      <c r="E8" s="283"/>
      <c r="F8" s="283"/>
      <c r="G8" s="231"/>
      <c r="H8" s="231"/>
      <c r="I8" s="231"/>
    </row>
    <row r="9" spans="1:9" s="29" customFormat="1" ht="24" x14ac:dyDescent="0.45">
      <c r="A9" s="193" t="s">
        <v>46</v>
      </c>
      <c r="B9" s="283" t="str">
        <f>'A2 Exploitation'!B10:F10</f>
        <v>Directeur du Magasin Mohamed Najd KHIARI</v>
      </c>
      <c r="C9" s="283"/>
      <c r="D9" s="283"/>
      <c r="E9" s="283"/>
      <c r="F9" s="283"/>
      <c r="G9" s="231"/>
      <c r="H9" s="231"/>
      <c r="I9" s="231"/>
    </row>
    <row r="10" spans="1:9" s="29" customFormat="1" ht="24" x14ac:dyDescent="0.45">
      <c r="A10" s="192" t="s">
        <v>45</v>
      </c>
      <c r="B10" s="279">
        <f>'A2 Exploitation'!B11:F11</f>
        <v>43068</v>
      </c>
      <c r="C10" s="279"/>
      <c r="D10" s="279"/>
      <c r="E10" s="279"/>
      <c r="F10" s="279"/>
      <c r="G10" s="231"/>
      <c r="H10" s="231"/>
      <c r="I10" s="231"/>
    </row>
    <row r="11" spans="1:9" s="29" customFormat="1" ht="24" x14ac:dyDescent="0.45">
      <c r="A11" s="192" t="s">
        <v>318</v>
      </c>
      <c r="B11" s="284">
        <f>D183</f>
        <v>0.93055555555555558</v>
      </c>
      <c r="C11" s="284"/>
      <c r="D11" s="284"/>
      <c r="E11" s="284"/>
      <c r="F11" s="284"/>
      <c r="G11" s="231"/>
      <c r="H11" s="231"/>
      <c r="I11" s="231"/>
    </row>
    <row r="12" spans="1:9" s="29" customFormat="1" ht="22.5" x14ac:dyDescent="0.45">
      <c r="A12" s="28"/>
      <c r="D12" s="271"/>
      <c r="E12" s="271"/>
      <c r="F12" s="271"/>
      <c r="G12" s="271"/>
      <c r="H12" s="271"/>
      <c r="I12" s="31"/>
    </row>
    <row r="13" spans="1:9" s="29" customFormat="1" ht="11.25" customHeight="1" x14ac:dyDescent="0.3">
      <c r="A13" s="272" t="s">
        <v>32</v>
      </c>
      <c r="B13" s="273" t="s">
        <v>33</v>
      </c>
      <c r="C13" s="273"/>
      <c r="D13" s="273" t="s">
        <v>48</v>
      </c>
      <c r="E13" s="274" t="s">
        <v>201</v>
      </c>
      <c r="F13" s="273" t="s">
        <v>202</v>
      </c>
    </row>
    <row r="14" spans="1:9" s="29" customFormat="1" ht="12.75" customHeight="1" x14ac:dyDescent="0.3">
      <c r="A14" s="272"/>
      <c r="B14" s="55" t="s">
        <v>36</v>
      </c>
      <c r="C14" s="55" t="s">
        <v>35</v>
      </c>
      <c r="D14" s="273"/>
      <c r="E14" s="274"/>
      <c r="F14" s="27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8" t="s">
        <v>0</v>
      </c>
      <c r="B16" s="278"/>
      <c r="C16" s="278"/>
      <c r="D16" s="278"/>
      <c r="E16" s="278"/>
      <c r="F16" s="278"/>
    </row>
    <row r="17" spans="1:6" x14ac:dyDescent="0.3">
      <c r="A17" s="32" t="s">
        <v>296</v>
      </c>
      <c r="B17" s="164">
        <v>2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8" t="s">
        <v>4</v>
      </c>
      <c r="B25" s="278"/>
      <c r="C25" s="278"/>
      <c r="D25" s="278"/>
      <c r="E25" s="278"/>
      <c r="F25" s="27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 t="s">
        <v>34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 t="s">
        <v>34</v>
      </c>
      <c r="C30" s="164"/>
      <c r="D30" s="168"/>
      <c r="E30" s="164"/>
      <c r="F30" s="164"/>
    </row>
    <row r="31" spans="1:6" x14ac:dyDescent="0.3">
      <c r="A31" s="32" t="s">
        <v>317</v>
      </c>
      <c r="B31" s="164" t="s">
        <v>34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8" t="s">
        <v>231</v>
      </c>
      <c r="B35" s="278"/>
      <c r="C35" s="278"/>
      <c r="D35" s="278"/>
      <c r="E35" s="278"/>
      <c r="F35" s="27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8" t="s">
        <v>21</v>
      </c>
      <c r="B44" s="278"/>
      <c r="C44" s="278"/>
      <c r="D44" s="278"/>
      <c r="E44" s="278"/>
      <c r="F44" s="278"/>
    </row>
    <row r="45" spans="1:6" ht="49.5" x14ac:dyDescent="0.3">
      <c r="A45" s="32" t="s">
        <v>297</v>
      </c>
      <c r="B45" s="164">
        <v>0</v>
      </c>
      <c r="C45" s="164"/>
      <c r="D45" s="165" t="s">
        <v>407</v>
      </c>
      <c r="E45" s="244" t="s">
        <v>408</v>
      </c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 t="s">
        <v>405</v>
      </c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10</v>
      </c>
    </row>
    <row r="52" spans="1:6" x14ac:dyDescent="0.3">
      <c r="A52" s="194" t="s">
        <v>319</v>
      </c>
      <c r="B52" s="195"/>
      <c r="C52" s="196"/>
      <c r="D52" s="198">
        <f>D51/(COUNT(B45:C50)*2)</f>
        <v>0.83333333333333337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8" t="s">
        <v>8</v>
      </c>
      <c r="B54" s="278"/>
      <c r="C54" s="278"/>
      <c r="D54" s="278"/>
      <c r="E54" s="278"/>
      <c r="F54" s="278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ht="33" x14ac:dyDescent="0.3">
      <c r="A56" s="40" t="s">
        <v>175</v>
      </c>
      <c r="B56" s="164">
        <v>1</v>
      </c>
      <c r="C56" s="164"/>
      <c r="D56" s="244" t="s">
        <v>381</v>
      </c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4"/>
      <c r="F58" s="164"/>
    </row>
    <row r="59" spans="1:6" ht="115.5" x14ac:dyDescent="0.35">
      <c r="A59" s="56" t="s">
        <v>234</v>
      </c>
      <c r="B59" s="164">
        <v>2</v>
      </c>
      <c r="C59" s="188" t="str">
        <f>IF(B59=0, -5, "0")</f>
        <v>0</v>
      </c>
      <c r="D59" s="244" t="s">
        <v>406</v>
      </c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13</v>
      </c>
    </row>
    <row r="63" spans="1:6" x14ac:dyDescent="0.3">
      <c r="A63" s="194" t="s">
        <v>319</v>
      </c>
      <c r="B63" s="195"/>
      <c r="C63" s="196"/>
      <c r="D63" s="198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8" t="s">
        <v>136</v>
      </c>
      <c r="B65" s="278"/>
      <c r="C65" s="278"/>
      <c r="D65" s="278"/>
      <c r="E65" s="278"/>
      <c r="F65" s="278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8" t="s">
        <v>223</v>
      </c>
      <c r="B86" s="278"/>
      <c r="C86" s="278"/>
      <c r="D86" s="278"/>
      <c r="E86" s="278"/>
      <c r="F86" s="278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8" t="s">
        <v>224</v>
      </c>
      <c r="B105" s="278"/>
      <c r="C105" s="278"/>
      <c r="D105" s="278"/>
      <c r="E105" s="278"/>
      <c r="F105" s="278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8" t="s">
        <v>196</v>
      </c>
      <c r="B120" s="278"/>
      <c r="C120" s="278"/>
      <c r="D120" s="278"/>
      <c r="E120" s="278"/>
      <c r="F120" s="278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8" t="s">
        <v>228</v>
      </c>
      <c r="B136" s="278"/>
      <c r="C136" s="278"/>
      <c r="D136" s="278"/>
      <c r="E136" s="278"/>
      <c r="F136" s="278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 t="s">
        <v>34</v>
      </c>
      <c r="C143" s="164"/>
      <c r="D143" s="165" t="s">
        <v>382</v>
      </c>
      <c r="E143" s="164"/>
      <c r="F143" s="164"/>
    </row>
    <row r="144" spans="1:6" x14ac:dyDescent="0.3">
      <c r="A144" s="147" t="s">
        <v>171</v>
      </c>
      <c r="B144" s="164" t="s">
        <v>34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12</v>
      </c>
    </row>
    <row r="146" spans="1:6" x14ac:dyDescent="0.3">
      <c r="A146" s="194" t="s">
        <v>319</v>
      </c>
      <c r="B146" s="195"/>
      <c r="C146" s="196"/>
      <c r="D146" s="198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8" t="s">
        <v>80</v>
      </c>
      <c r="B148" s="278"/>
      <c r="C148" s="278"/>
      <c r="D148" s="278"/>
      <c r="E148" s="278"/>
      <c r="F148" s="27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8" t="s">
        <v>17</v>
      </c>
      <c r="B156" s="278"/>
      <c r="C156" s="278"/>
      <c r="D156" s="278"/>
      <c r="E156" s="278"/>
      <c r="F156" s="278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8" t="s">
        <v>82</v>
      </c>
      <c r="B164" s="278"/>
      <c r="C164" s="278"/>
      <c r="D164" s="278"/>
      <c r="E164" s="278"/>
      <c r="F164" s="278"/>
    </row>
    <row r="165" spans="1:6" x14ac:dyDescent="0.3">
      <c r="A165" s="58" t="s">
        <v>337</v>
      </c>
      <c r="B165" s="164" t="s">
        <v>34</v>
      </c>
      <c r="C165" s="164"/>
      <c r="D165" s="165" t="s">
        <v>383</v>
      </c>
      <c r="E165" s="165"/>
      <c r="F165" s="164"/>
    </row>
    <row r="166" spans="1:6" ht="33" x14ac:dyDescent="0.3">
      <c r="A166" s="66" t="s">
        <v>232</v>
      </c>
      <c r="B166" s="164">
        <v>0</v>
      </c>
      <c r="C166" s="164"/>
      <c r="D166" s="244" t="s">
        <v>410</v>
      </c>
      <c r="E166" s="244" t="s">
        <v>409</v>
      </c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6</v>
      </c>
    </row>
    <row r="171" spans="1:6" x14ac:dyDescent="0.3">
      <c r="A171" s="194" t="s">
        <v>319</v>
      </c>
      <c r="B171" s="195"/>
      <c r="C171" s="196"/>
      <c r="D171" s="198">
        <f>D170/(COUNT(B165:C169)*2)</f>
        <v>0.75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8" t="s">
        <v>227</v>
      </c>
      <c r="B173" s="278"/>
      <c r="C173" s="278"/>
      <c r="D173" s="278"/>
      <c r="E173" s="278"/>
      <c r="F173" s="278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>
        <v>2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4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6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0.1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67</v>
      </c>
    </row>
    <row r="183" spans="1:6" ht="18" x14ac:dyDescent="0.35">
      <c r="A183" s="81" t="s">
        <v>349</v>
      </c>
      <c r="B183" s="81"/>
      <c r="C183" s="81"/>
      <c r="D183" s="286">
        <f>D182/(COUNT(B174:C177,B165:C169,B157:C160,B149:C152,B137:C144,B55:C61,B45:C50,B26:C31,B17:C21,B106:C116,#REF!,B121:C131,B87:C100,B66:C82,B36:C40)*2)</f>
        <v>0.93055555555555558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4" max="5" man="1"/>
    <brk id="17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6" zoomScale="70" zoomScaleNormal="71" zoomScaleSheetLayoutView="70" workbookViewId="0">
      <selection activeCell="D23" sqref="D23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4"/>
      <c r="E1" s="264"/>
      <c r="F1" s="264"/>
      <c r="G1" s="264"/>
      <c r="H1" s="264"/>
      <c r="I1" s="264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5" t="s">
        <v>190</v>
      </c>
      <c r="B7" s="265"/>
      <c r="C7" s="265"/>
      <c r="D7" s="265"/>
      <c r="E7" s="265"/>
      <c r="F7" s="265"/>
      <c r="G7" s="232"/>
      <c r="H7" s="232"/>
      <c r="I7" s="232"/>
    </row>
    <row r="8" spans="1:9" ht="29.25" x14ac:dyDescent="0.45">
      <c r="A8" s="266" t="str">
        <f>'Page de garde'!D18</f>
        <v>Hammam Lif</v>
      </c>
      <c r="B8" s="266"/>
      <c r="C8" s="266"/>
      <c r="D8" s="266"/>
      <c r="E8" s="266"/>
      <c r="F8" s="266"/>
      <c r="G8" s="233"/>
      <c r="H8" s="233"/>
      <c r="I8" s="232"/>
    </row>
    <row r="9" spans="1:9" ht="24" x14ac:dyDescent="0.45">
      <c r="A9" s="192" t="s">
        <v>44</v>
      </c>
      <c r="B9" s="267"/>
      <c r="C9" s="267"/>
      <c r="D9" s="267"/>
      <c r="E9" s="267"/>
      <c r="F9" s="268"/>
      <c r="G9" s="233"/>
      <c r="H9" s="233"/>
      <c r="I9" s="232"/>
    </row>
    <row r="10" spans="1:9" ht="24" x14ac:dyDescent="0.45">
      <c r="A10" s="193" t="s">
        <v>46</v>
      </c>
      <c r="B10" s="269"/>
      <c r="C10" s="269"/>
      <c r="D10" s="269"/>
      <c r="E10" s="269"/>
      <c r="F10" s="269"/>
      <c r="G10" s="233"/>
      <c r="H10" s="233"/>
      <c r="I10" s="232"/>
    </row>
    <row r="11" spans="1:9" ht="24" x14ac:dyDescent="0.45">
      <c r="A11" s="192" t="s">
        <v>45</v>
      </c>
      <c r="B11" s="263"/>
      <c r="C11" s="263"/>
      <c r="D11" s="263"/>
      <c r="E11" s="263"/>
      <c r="F11" s="263"/>
      <c r="G11" s="233"/>
      <c r="H11" s="233"/>
      <c r="I11" s="232"/>
    </row>
    <row r="12" spans="1:9" ht="24" x14ac:dyDescent="0.45">
      <c r="A12" s="192" t="s">
        <v>260</v>
      </c>
      <c r="B12" s="270">
        <f>D463</f>
        <v>0</v>
      </c>
      <c r="C12" s="270"/>
      <c r="D12" s="270"/>
      <c r="E12" s="270"/>
      <c r="F12" s="270"/>
      <c r="G12" s="233"/>
      <c r="H12" s="233"/>
      <c r="I12" s="232"/>
    </row>
    <row r="13" spans="1:9" ht="22.5" x14ac:dyDescent="0.45">
      <c r="A13" s="28"/>
      <c r="B13" s="29"/>
      <c r="C13" s="29"/>
      <c r="D13" s="271"/>
      <c r="E13" s="271"/>
      <c r="F13" s="271"/>
      <c r="G13" s="271"/>
      <c r="H13" s="271"/>
      <c r="I13" s="3"/>
    </row>
    <row r="14" spans="1:9" ht="16.5" x14ac:dyDescent="0.3">
      <c r="A14" s="272" t="s">
        <v>32</v>
      </c>
      <c r="B14" s="273" t="s">
        <v>33</v>
      </c>
      <c r="C14" s="273"/>
      <c r="D14" s="273" t="s">
        <v>48</v>
      </c>
      <c r="E14" s="274" t="s">
        <v>331</v>
      </c>
      <c r="F14" s="273" t="s">
        <v>202</v>
      </c>
      <c r="G14" s="29"/>
      <c r="H14" s="29"/>
    </row>
    <row r="15" spans="1:9" ht="16.5" x14ac:dyDescent="0.3">
      <c r="A15" s="272"/>
      <c r="B15" s="55" t="s">
        <v>36</v>
      </c>
      <c r="C15" s="55" t="s">
        <v>35</v>
      </c>
      <c r="D15" s="273"/>
      <c r="E15" s="274"/>
      <c r="F15" s="273"/>
      <c r="G15" s="29"/>
      <c r="H15" s="29"/>
    </row>
    <row r="16" spans="1:9" ht="18" x14ac:dyDescent="0.35">
      <c r="A16" s="275" t="s">
        <v>0</v>
      </c>
      <c r="B16" s="275"/>
      <c r="C16" s="275"/>
      <c r="D16" s="275"/>
      <c r="E16" s="275"/>
      <c r="F16" s="275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6" t="s">
        <v>1</v>
      </c>
      <c r="B18" s="277"/>
      <c r="C18" s="277"/>
      <c r="D18" s="277"/>
      <c r="E18" s="277"/>
      <c r="F18" s="277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6" t="s">
        <v>18</v>
      </c>
      <c r="B26" s="257"/>
      <c r="C26" s="257"/>
      <c r="D26" s="257"/>
      <c r="E26" s="257"/>
      <c r="F26" s="257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5" t="s">
        <v>131</v>
      </c>
      <c r="B43" s="275"/>
      <c r="C43" s="275"/>
      <c r="D43" s="275"/>
      <c r="E43" s="275"/>
      <c r="F43" s="275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1" t="s">
        <v>63</v>
      </c>
      <c r="B45" s="262"/>
      <c r="C45" s="262"/>
      <c r="D45" s="262"/>
      <c r="E45" s="262"/>
      <c r="F45" s="262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6" t="s">
        <v>65</v>
      </c>
      <c r="B57" s="257"/>
      <c r="C57" s="257"/>
      <c r="D57" s="257"/>
      <c r="E57" s="257"/>
      <c r="F57" s="257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6" t="s">
        <v>25</v>
      </c>
      <c r="B84" s="257"/>
      <c r="C84" s="257"/>
      <c r="D84" s="257"/>
      <c r="E84" s="257"/>
      <c r="F84" s="257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8" t="s">
        <v>123</v>
      </c>
      <c r="B99" s="259"/>
      <c r="C99" s="259"/>
      <c r="D99" s="259"/>
      <c r="E99" s="259"/>
      <c r="F99" s="260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1" t="s">
        <v>63</v>
      </c>
      <c r="B101" s="262"/>
      <c r="C101" s="262"/>
      <c r="D101" s="262"/>
      <c r="E101" s="262"/>
      <c r="F101" s="262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6" t="s">
        <v>127</v>
      </c>
      <c r="B113" s="257"/>
      <c r="C113" s="257"/>
      <c r="D113" s="257"/>
      <c r="E113" s="257"/>
      <c r="F113" s="257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6" t="s">
        <v>72</v>
      </c>
      <c r="B137" s="257"/>
      <c r="C137" s="257"/>
      <c r="D137" s="257"/>
      <c r="E137" s="257"/>
      <c r="F137" s="257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8" t="s">
        <v>124</v>
      </c>
      <c r="B152" s="259"/>
      <c r="C152" s="259"/>
      <c r="D152" s="259"/>
      <c r="E152" s="259"/>
      <c r="F152" s="260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1" t="s">
        <v>63</v>
      </c>
      <c r="B154" s="262"/>
      <c r="C154" s="262"/>
      <c r="D154" s="262"/>
      <c r="E154" s="262"/>
      <c r="F154" s="262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6" t="s">
        <v>128</v>
      </c>
      <c r="B166" s="257"/>
      <c r="C166" s="257"/>
      <c r="D166" s="257"/>
      <c r="E166" s="257"/>
      <c r="F166" s="257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8" t="s">
        <v>157</v>
      </c>
      <c r="B192" s="259"/>
      <c r="C192" s="259"/>
      <c r="D192" s="259"/>
      <c r="E192" s="259"/>
      <c r="F192" s="260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6" t="s">
        <v>150</v>
      </c>
      <c r="B194" s="257"/>
      <c r="C194" s="257"/>
      <c r="D194" s="257"/>
      <c r="E194" s="257"/>
      <c r="F194" s="257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6" t="s">
        <v>75</v>
      </c>
      <c r="B209" s="257"/>
      <c r="C209" s="257"/>
      <c r="D209" s="257"/>
      <c r="E209" s="257"/>
      <c r="F209" s="257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6" t="s">
        <v>181</v>
      </c>
      <c r="B232" s="257"/>
      <c r="C232" s="257"/>
      <c r="D232" s="257"/>
      <c r="E232" s="257"/>
      <c r="F232" s="257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8" t="s">
        <v>4</v>
      </c>
      <c r="B249" s="259"/>
      <c r="C249" s="259"/>
      <c r="D249" s="259"/>
      <c r="E249" s="259"/>
      <c r="F249" s="260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6" t="s">
        <v>19</v>
      </c>
      <c r="B251" s="257"/>
      <c r="C251" s="257"/>
      <c r="D251" s="257"/>
      <c r="E251" s="257"/>
      <c r="F251" s="257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6" t="s">
        <v>116</v>
      </c>
      <c r="B263" s="257"/>
      <c r="C263" s="257"/>
      <c r="D263" s="257"/>
      <c r="E263" s="257"/>
      <c r="F263" s="257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8" t="s">
        <v>21</v>
      </c>
      <c r="B282" s="259"/>
      <c r="C282" s="259"/>
      <c r="D282" s="259"/>
      <c r="E282" s="259"/>
      <c r="F282" s="260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6" t="s">
        <v>12</v>
      </c>
      <c r="B284" s="257"/>
      <c r="C284" s="257"/>
      <c r="D284" s="257"/>
      <c r="E284" s="257"/>
      <c r="F284" s="257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6" t="s">
        <v>25</v>
      </c>
      <c r="B297" s="257"/>
      <c r="C297" s="257"/>
      <c r="D297" s="257"/>
      <c r="E297" s="257"/>
      <c r="F297" s="257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8" t="s">
        <v>8</v>
      </c>
      <c r="B310" s="259"/>
      <c r="C310" s="259"/>
      <c r="D310" s="259"/>
      <c r="E310" s="259"/>
      <c r="F310" s="260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1" t="s">
        <v>107</v>
      </c>
      <c r="B312" s="262"/>
      <c r="C312" s="262"/>
      <c r="D312" s="262"/>
      <c r="E312" s="262"/>
      <c r="F312" s="262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6" t="s">
        <v>25</v>
      </c>
      <c r="B324" s="257"/>
      <c r="C324" s="257"/>
      <c r="D324" s="257"/>
      <c r="E324" s="257"/>
      <c r="F324" s="257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6" t="s">
        <v>118</v>
      </c>
      <c r="B340" s="257"/>
      <c r="C340" s="257"/>
      <c r="D340" s="257"/>
      <c r="E340" s="257"/>
      <c r="F340" s="257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6" t="s">
        <v>29</v>
      </c>
      <c r="B349" s="257"/>
      <c r="C349" s="257"/>
      <c r="D349" s="257"/>
      <c r="E349" s="257"/>
      <c r="F349" s="257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8" t="s">
        <v>119</v>
      </c>
      <c r="B363" s="259"/>
      <c r="C363" s="259"/>
      <c r="D363" s="259"/>
      <c r="E363" s="259"/>
      <c r="F363" s="260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1" t="s">
        <v>19</v>
      </c>
      <c r="B365" s="262"/>
      <c r="C365" s="262"/>
      <c r="D365" s="262"/>
      <c r="E365" s="262"/>
      <c r="F365" s="262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1" t="s">
        <v>116</v>
      </c>
      <c r="B376" s="262"/>
      <c r="C376" s="262"/>
      <c r="D376" s="262"/>
      <c r="E376" s="262"/>
      <c r="F376" s="26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8" t="s">
        <v>346</v>
      </c>
      <c r="B393" s="259"/>
      <c r="C393" s="259"/>
      <c r="D393" s="259"/>
      <c r="E393" s="259"/>
      <c r="F393" s="260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6" t="s">
        <v>347</v>
      </c>
      <c r="B395" s="257"/>
      <c r="C395" s="257"/>
      <c r="D395" s="257"/>
      <c r="E395" s="257"/>
      <c r="F395" s="257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6" t="s">
        <v>31</v>
      </c>
      <c r="B402" s="257"/>
      <c r="C402" s="257"/>
      <c r="D402" s="257"/>
      <c r="E402" s="257"/>
      <c r="F402" s="257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8" t="s">
        <v>170</v>
      </c>
      <c r="B412" s="259"/>
      <c r="C412" s="259"/>
      <c r="D412" s="259"/>
      <c r="E412" s="259"/>
      <c r="F412" s="260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8" t="s">
        <v>82</v>
      </c>
      <c r="B422" s="259"/>
      <c r="C422" s="259"/>
      <c r="D422" s="259"/>
      <c r="E422" s="259"/>
      <c r="F422" s="260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8" t="s">
        <v>143</v>
      </c>
      <c r="B431" s="259"/>
      <c r="C431" s="259"/>
      <c r="D431" s="259"/>
      <c r="E431" s="259"/>
      <c r="F431" s="260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8" t="s">
        <v>144</v>
      </c>
      <c r="B452" s="259"/>
      <c r="C452" s="259"/>
      <c r="D452" s="259"/>
      <c r="E452" s="259"/>
      <c r="F452" s="260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0"/>
      <c r="E1" s="280"/>
      <c r="F1" s="280"/>
      <c r="G1" s="280"/>
      <c r="H1" s="280"/>
      <c r="I1" s="280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6" t="s">
        <v>52</v>
      </c>
      <c r="B6" s="266"/>
      <c r="C6" s="266"/>
      <c r="D6" s="266"/>
      <c r="E6" s="266"/>
      <c r="F6" s="266"/>
      <c r="G6" s="233"/>
      <c r="H6" s="233"/>
      <c r="I6" s="233"/>
    </row>
    <row r="7" spans="1:9" s="29" customFormat="1" ht="21.75" customHeight="1" x14ac:dyDescent="0.45">
      <c r="A7" s="266" t="str">
        <f>'A3 Exploitation'!A8:F8</f>
        <v>Hammam Lif</v>
      </c>
      <c r="B7" s="266"/>
      <c r="C7" s="266"/>
      <c r="D7" s="266"/>
      <c r="E7" s="266"/>
      <c r="F7" s="266"/>
      <c r="G7" s="233"/>
      <c r="H7" s="233"/>
      <c r="I7" s="233"/>
    </row>
    <row r="8" spans="1:9" s="29" customFormat="1" ht="24" x14ac:dyDescent="0.45">
      <c r="A8" s="192" t="s">
        <v>44</v>
      </c>
      <c r="B8" s="285">
        <f>'A3 Exploitation'!B9:F9</f>
        <v>0</v>
      </c>
      <c r="C8" s="283"/>
      <c r="D8" s="283"/>
      <c r="E8" s="283"/>
      <c r="F8" s="283"/>
      <c r="G8" s="233"/>
      <c r="H8" s="233"/>
      <c r="I8" s="233"/>
    </row>
    <row r="9" spans="1:9" s="29" customFormat="1" ht="24" x14ac:dyDescent="0.45">
      <c r="A9" s="193" t="s">
        <v>46</v>
      </c>
      <c r="B9" s="283">
        <f>'A3 Exploitation'!B10:F10</f>
        <v>0</v>
      </c>
      <c r="C9" s="283"/>
      <c r="D9" s="283"/>
      <c r="E9" s="283"/>
      <c r="F9" s="283"/>
      <c r="G9" s="233"/>
      <c r="H9" s="233"/>
      <c r="I9" s="233"/>
    </row>
    <row r="10" spans="1:9" s="29" customFormat="1" ht="24" x14ac:dyDescent="0.45">
      <c r="A10" s="192" t="s">
        <v>45</v>
      </c>
      <c r="B10" s="279">
        <f>'A3 Exploitation'!B11:F11</f>
        <v>0</v>
      </c>
      <c r="C10" s="279"/>
      <c r="D10" s="279"/>
      <c r="E10" s="279"/>
      <c r="F10" s="279"/>
      <c r="G10" s="233"/>
      <c r="H10" s="233"/>
      <c r="I10" s="233"/>
    </row>
    <row r="11" spans="1:9" s="29" customFormat="1" ht="24" x14ac:dyDescent="0.45">
      <c r="A11" s="192" t="s">
        <v>318</v>
      </c>
      <c r="B11" s="284">
        <f>D183</f>
        <v>0</v>
      </c>
      <c r="C11" s="284"/>
      <c r="D11" s="284"/>
      <c r="E11" s="284"/>
      <c r="F11" s="284"/>
      <c r="G11" s="233"/>
      <c r="H11" s="233"/>
      <c r="I11" s="233"/>
    </row>
    <row r="12" spans="1:9" s="29" customFormat="1" ht="22.5" x14ac:dyDescent="0.45">
      <c r="A12" s="28"/>
      <c r="D12" s="271"/>
      <c r="E12" s="271"/>
      <c r="F12" s="271"/>
      <c r="G12" s="271"/>
      <c r="H12" s="271"/>
      <c r="I12" s="31"/>
    </row>
    <row r="13" spans="1:9" s="29" customFormat="1" ht="11.25" customHeight="1" x14ac:dyDescent="0.3">
      <c r="A13" s="272" t="s">
        <v>32</v>
      </c>
      <c r="B13" s="273" t="s">
        <v>33</v>
      </c>
      <c r="C13" s="273"/>
      <c r="D13" s="273" t="s">
        <v>48</v>
      </c>
      <c r="E13" s="274" t="s">
        <v>201</v>
      </c>
      <c r="F13" s="273" t="s">
        <v>202</v>
      </c>
    </row>
    <row r="14" spans="1:9" s="29" customFormat="1" ht="12.75" customHeight="1" x14ac:dyDescent="0.3">
      <c r="A14" s="272"/>
      <c r="B14" s="55" t="s">
        <v>36</v>
      </c>
      <c r="C14" s="55" t="s">
        <v>35</v>
      </c>
      <c r="D14" s="273"/>
      <c r="E14" s="274"/>
      <c r="F14" s="27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8" t="s">
        <v>0</v>
      </c>
      <c r="B16" s="278"/>
      <c r="C16" s="278"/>
      <c r="D16" s="278"/>
      <c r="E16" s="278"/>
      <c r="F16" s="278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8" t="s">
        <v>4</v>
      </c>
      <c r="B25" s="278"/>
      <c r="C25" s="278"/>
      <c r="D25" s="278"/>
      <c r="E25" s="278"/>
      <c r="F25" s="27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8" t="s">
        <v>231</v>
      </c>
      <c r="B35" s="278"/>
      <c r="C35" s="278"/>
      <c r="D35" s="278"/>
      <c r="E35" s="278"/>
      <c r="F35" s="27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8" t="s">
        <v>21</v>
      </c>
      <c r="B44" s="278"/>
      <c r="C44" s="278"/>
      <c r="D44" s="278"/>
      <c r="E44" s="278"/>
      <c r="F44" s="278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8" t="s">
        <v>8</v>
      </c>
      <c r="B54" s="278"/>
      <c r="C54" s="278"/>
      <c r="D54" s="278"/>
      <c r="E54" s="278"/>
      <c r="F54" s="27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8" t="s">
        <v>136</v>
      </c>
      <c r="B65" s="278"/>
      <c r="C65" s="278"/>
      <c r="D65" s="278"/>
      <c r="E65" s="278"/>
      <c r="F65" s="278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8" t="s">
        <v>223</v>
      </c>
      <c r="B86" s="278"/>
      <c r="C86" s="278"/>
      <c r="D86" s="278"/>
      <c r="E86" s="278"/>
      <c r="F86" s="27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8" t="s">
        <v>224</v>
      </c>
      <c r="B105" s="278"/>
      <c r="C105" s="278"/>
      <c r="D105" s="278"/>
      <c r="E105" s="278"/>
      <c r="F105" s="278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8" t="s">
        <v>196</v>
      </c>
      <c r="B120" s="278"/>
      <c r="C120" s="278"/>
      <c r="D120" s="278"/>
      <c r="E120" s="278"/>
      <c r="F120" s="278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8" t="s">
        <v>228</v>
      </c>
      <c r="B136" s="278"/>
      <c r="C136" s="278"/>
      <c r="D136" s="278"/>
      <c r="E136" s="278"/>
      <c r="F136" s="278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8" t="s">
        <v>80</v>
      </c>
      <c r="B148" s="278"/>
      <c r="C148" s="278"/>
      <c r="D148" s="278"/>
      <c r="E148" s="278"/>
      <c r="F148" s="27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8" t="s">
        <v>17</v>
      </c>
      <c r="B156" s="278"/>
      <c r="C156" s="278"/>
      <c r="D156" s="278"/>
      <c r="E156" s="278"/>
      <c r="F156" s="278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8" t="s">
        <v>82</v>
      </c>
      <c r="B164" s="278"/>
      <c r="C164" s="278"/>
      <c r="D164" s="278"/>
      <c r="E164" s="278"/>
      <c r="F164" s="278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8" t="s">
        <v>227</v>
      </c>
      <c r="B173" s="278"/>
      <c r="C173" s="278"/>
      <c r="D173" s="278"/>
      <c r="E173" s="278"/>
      <c r="F173" s="278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4"/>
      <c r="E1" s="264"/>
      <c r="F1" s="264"/>
      <c r="G1" s="264"/>
      <c r="H1" s="264"/>
      <c r="I1" s="264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5" t="s">
        <v>190</v>
      </c>
      <c r="B7" s="265"/>
      <c r="C7" s="265"/>
      <c r="D7" s="265"/>
      <c r="E7" s="265"/>
      <c r="F7" s="265"/>
      <c r="G7" s="232"/>
      <c r="H7" s="232"/>
      <c r="I7" s="232"/>
    </row>
    <row r="8" spans="1:9" ht="29.25" x14ac:dyDescent="0.45">
      <c r="A8" s="266" t="str">
        <f>'Page de garde'!D18</f>
        <v>Hammam Lif</v>
      </c>
      <c r="B8" s="266"/>
      <c r="C8" s="266"/>
      <c r="D8" s="266"/>
      <c r="E8" s="266"/>
      <c r="F8" s="266"/>
      <c r="G8" s="233"/>
      <c r="H8" s="233"/>
      <c r="I8" s="232"/>
    </row>
    <row r="9" spans="1:9" ht="24" x14ac:dyDescent="0.45">
      <c r="A9" s="192" t="s">
        <v>44</v>
      </c>
      <c r="B9" s="267"/>
      <c r="C9" s="267"/>
      <c r="D9" s="267"/>
      <c r="E9" s="267"/>
      <c r="F9" s="268"/>
      <c r="G9" s="233"/>
      <c r="H9" s="233"/>
      <c r="I9" s="232"/>
    </row>
    <row r="10" spans="1:9" ht="24" x14ac:dyDescent="0.45">
      <c r="A10" s="193" t="s">
        <v>46</v>
      </c>
      <c r="B10" s="269"/>
      <c r="C10" s="269"/>
      <c r="D10" s="269"/>
      <c r="E10" s="269"/>
      <c r="F10" s="269"/>
      <c r="G10" s="233"/>
      <c r="H10" s="233"/>
      <c r="I10" s="232"/>
    </row>
    <row r="11" spans="1:9" ht="24" x14ac:dyDescent="0.45">
      <c r="A11" s="192" t="s">
        <v>45</v>
      </c>
      <c r="B11" s="263"/>
      <c r="C11" s="263"/>
      <c r="D11" s="263"/>
      <c r="E11" s="263"/>
      <c r="F11" s="263"/>
      <c r="G11" s="233"/>
      <c r="H11" s="233"/>
      <c r="I11" s="232"/>
    </row>
    <row r="12" spans="1:9" ht="24" x14ac:dyDescent="0.45">
      <c r="A12" s="192" t="s">
        <v>260</v>
      </c>
      <c r="B12" s="270">
        <f>D463</f>
        <v>0</v>
      </c>
      <c r="C12" s="270"/>
      <c r="D12" s="270"/>
      <c r="E12" s="270"/>
      <c r="F12" s="270"/>
      <c r="G12" s="233"/>
      <c r="H12" s="233"/>
      <c r="I12" s="232"/>
    </row>
    <row r="13" spans="1:9" ht="22.5" x14ac:dyDescent="0.45">
      <c r="A13" s="28"/>
      <c r="B13" s="29"/>
      <c r="C13" s="29"/>
      <c r="D13" s="271"/>
      <c r="E13" s="271"/>
      <c r="F13" s="271"/>
      <c r="G13" s="271"/>
      <c r="H13" s="271"/>
      <c r="I13" s="3"/>
    </row>
    <row r="14" spans="1:9" ht="16.5" x14ac:dyDescent="0.3">
      <c r="A14" s="272" t="s">
        <v>32</v>
      </c>
      <c r="B14" s="273" t="s">
        <v>33</v>
      </c>
      <c r="C14" s="273"/>
      <c r="D14" s="273" t="s">
        <v>48</v>
      </c>
      <c r="E14" s="274" t="s">
        <v>331</v>
      </c>
      <c r="F14" s="273" t="s">
        <v>202</v>
      </c>
      <c r="G14" s="29"/>
      <c r="H14" s="29"/>
    </row>
    <row r="15" spans="1:9" ht="16.5" x14ac:dyDescent="0.3">
      <c r="A15" s="272"/>
      <c r="B15" s="55" t="s">
        <v>36</v>
      </c>
      <c r="C15" s="55" t="s">
        <v>35</v>
      </c>
      <c r="D15" s="273"/>
      <c r="E15" s="274"/>
      <c r="F15" s="273"/>
      <c r="G15" s="29"/>
      <c r="H15" s="29"/>
    </row>
    <row r="16" spans="1:9" ht="18" x14ac:dyDescent="0.35">
      <c r="A16" s="275" t="s">
        <v>0</v>
      </c>
      <c r="B16" s="275"/>
      <c r="C16" s="275"/>
      <c r="D16" s="275"/>
      <c r="E16" s="275"/>
      <c r="F16" s="275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6" t="s">
        <v>1</v>
      </c>
      <c r="B18" s="277"/>
      <c r="C18" s="277"/>
      <c r="D18" s="277"/>
      <c r="E18" s="277"/>
      <c r="F18" s="277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6" t="s">
        <v>18</v>
      </c>
      <c r="B26" s="257"/>
      <c r="C26" s="257"/>
      <c r="D26" s="257"/>
      <c r="E26" s="257"/>
      <c r="F26" s="257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5" t="s">
        <v>131</v>
      </c>
      <c r="B43" s="275"/>
      <c r="C43" s="275"/>
      <c r="D43" s="275"/>
      <c r="E43" s="275"/>
      <c r="F43" s="275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1" t="s">
        <v>63</v>
      </c>
      <c r="B45" s="262"/>
      <c r="C45" s="262"/>
      <c r="D45" s="262"/>
      <c r="E45" s="262"/>
      <c r="F45" s="262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6" t="s">
        <v>65</v>
      </c>
      <c r="B57" s="257"/>
      <c r="C57" s="257"/>
      <c r="D57" s="257"/>
      <c r="E57" s="257"/>
      <c r="F57" s="257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6" t="s">
        <v>25</v>
      </c>
      <c r="B84" s="257"/>
      <c r="C84" s="257"/>
      <c r="D84" s="257"/>
      <c r="E84" s="257"/>
      <c r="F84" s="257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8" t="s">
        <v>123</v>
      </c>
      <c r="B99" s="259"/>
      <c r="C99" s="259"/>
      <c r="D99" s="259"/>
      <c r="E99" s="259"/>
      <c r="F99" s="260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1" t="s">
        <v>63</v>
      </c>
      <c r="B101" s="262"/>
      <c r="C101" s="262"/>
      <c r="D101" s="262"/>
      <c r="E101" s="262"/>
      <c r="F101" s="262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6" t="s">
        <v>127</v>
      </c>
      <c r="B113" s="257"/>
      <c r="C113" s="257"/>
      <c r="D113" s="257"/>
      <c r="E113" s="257"/>
      <c r="F113" s="257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6" t="s">
        <v>72</v>
      </c>
      <c r="B137" s="257"/>
      <c r="C137" s="257"/>
      <c r="D137" s="257"/>
      <c r="E137" s="257"/>
      <c r="F137" s="257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8" t="s">
        <v>124</v>
      </c>
      <c r="B152" s="259"/>
      <c r="C152" s="259"/>
      <c r="D152" s="259"/>
      <c r="E152" s="259"/>
      <c r="F152" s="260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1" t="s">
        <v>63</v>
      </c>
      <c r="B154" s="262"/>
      <c r="C154" s="262"/>
      <c r="D154" s="262"/>
      <c r="E154" s="262"/>
      <c r="F154" s="262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6" t="s">
        <v>128</v>
      </c>
      <c r="B166" s="257"/>
      <c r="C166" s="257"/>
      <c r="D166" s="257"/>
      <c r="E166" s="257"/>
      <c r="F166" s="257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8" t="s">
        <v>157</v>
      </c>
      <c r="B192" s="259"/>
      <c r="C192" s="259"/>
      <c r="D192" s="259"/>
      <c r="E192" s="259"/>
      <c r="F192" s="260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6" t="s">
        <v>150</v>
      </c>
      <c r="B194" s="257"/>
      <c r="C194" s="257"/>
      <c r="D194" s="257"/>
      <c r="E194" s="257"/>
      <c r="F194" s="257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6" t="s">
        <v>75</v>
      </c>
      <c r="B209" s="257"/>
      <c r="C209" s="257"/>
      <c r="D209" s="257"/>
      <c r="E209" s="257"/>
      <c r="F209" s="257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6" t="s">
        <v>181</v>
      </c>
      <c r="B232" s="257"/>
      <c r="C232" s="257"/>
      <c r="D232" s="257"/>
      <c r="E232" s="257"/>
      <c r="F232" s="257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8" t="s">
        <v>4</v>
      </c>
      <c r="B249" s="259"/>
      <c r="C249" s="259"/>
      <c r="D249" s="259"/>
      <c r="E249" s="259"/>
      <c r="F249" s="260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6" t="s">
        <v>19</v>
      </c>
      <c r="B251" s="257"/>
      <c r="C251" s="257"/>
      <c r="D251" s="257"/>
      <c r="E251" s="257"/>
      <c r="F251" s="257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6" t="s">
        <v>116</v>
      </c>
      <c r="B263" s="257"/>
      <c r="C263" s="257"/>
      <c r="D263" s="257"/>
      <c r="E263" s="257"/>
      <c r="F263" s="257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8" t="s">
        <v>21</v>
      </c>
      <c r="B282" s="259"/>
      <c r="C282" s="259"/>
      <c r="D282" s="259"/>
      <c r="E282" s="259"/>
      <c r="F282" s="260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6" t="s">
        <v>12</v>
      </c>
      <c r="B284" s="257"/>
      <c r="C284" s="257"/>
      <c r="D284" s="257"/>
      <c r="E284" s="257"/>
      <c r="F284" s="257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6" t="s">
        <v>25</v>
      </c>
      <c r="B297" s="257"/>
      <c r="C297" s="257"/>
      <c r="D297" s="257"/>
      <c r="E297" s="257"/>
      <c r="F297" s="257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8" t="s">
        <v>8</v>
      </c>
      <c r="B310" s="259"/>
      <c r="C310" s="259"/>
      <c r="D310" s="259"/>
      <c r="E310" s="259"/>
      <c r="F310" s="260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1" t="s">
        <v>107</v>
      </c>
      <c r="B312" s="262"/>
      <c r="C312" s="262"/>
      <c r="D312" s="262"/>
      <c r="E312" s="262"/>
      <c r="F312" s="262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6" t="s">
        <v>25</v>
      </c>
      <c r="B324" s="257"/>
      <c r="C324" s="257"/>
      <c r="D324" s="257"/>
      <c r="E324" s="257"/>
      <c r="F324" s="257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6" t="s">
        <v>118</v>
      </c>
      <c r="B340" s="257"/>
      <c r="C340" s="257"/>
      <c r="D340" s="257"/>
      <c r="E340" s="257"/>
      <c r="F340" s="257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6" t="s">
        <v>29</v>
      </c>
      <c r="B349" s="257"/>
      <c r="C349" s="257"/>
      <c r="D349" s="257"/>
      <c r="E349" s="257"/>
      <c r="F349" s="257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8" t="s">
        <v>119</v>
      </c>
      <c r="B363" s="259"/>
      <c r="C363" s="259"/>
      <c r="D363" s="259"/>
      <c r="E363" s="259"/>
      <c r="F363" s="260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1" t="s">
        <v>19</v>
      </c>
      <c r="B365" s="262"/>
      <c r="C365" s="262"/>
      <c r="D365" s="262"/>
      <c r="E365" s="262"/>
      <c r="F365" s="262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1" t="s">
        <v>116</v>
      </c>
      <c r="B376" s="262"/>
      <c r="C376" s="262"/>
      <c r="D376" s="262"/>
      <c r="E376" s="262"/>
      <c r="F376" s="26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8" t="s">
        <v>346</v>
      </c>
      <c r="B393" s="259"/>
      <c r="C393" s="259"/>
      <c r="D393" s="259"/>
      <c r="E393" s="259"/>
      <c r="F393" s="260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6" t="s">
        <v>347</v>
      </c>
      <c r="B395" s="257"/>
      <c r="C395" s="257"/>
      <c r="D395" s="257"/>
      <c r="E395" s="257"/>
      <c r="F395" s="257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6" t="s">
        <v>31</v>
      </c>
      <c r="B402" s="257"/>
      <c r="C402" s="257"/>
      <c r="D402" s="257"/>
      <c r="E402" s="257"/>
      <c r="F402" s="257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8" t="s">
        <v>170</v>
      </c>
      <c r="B412" s="259"/>
      <c r="C412" s="259"/>
      <c r="D412" s="259"/>
      <c r="E412" s="259"/>
      <c r="F412" s="260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8" t="s">
        <v>82</v>
      </c>
      <c r="B422" s="259"/>
      <c r="C422" s="259"/>
      <c r="D422" s="259"/>
      <c r="E422" s="259"/>
      <c r="F422" s="260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8" t="s">
        <v>143</v>
      </c>
      <c r="B431" s="259"/>
      <c r="C431" s="259"/>
      <c r="D431" s="259"/>
      <c r="E431" s="259"/>
      <c r="F431" s="260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8" t="s">
        <v>144</v>
      </c>
      <c r="B452" s="259"/>
      <c r="C452" s="259"/>
      <c r="D452" s="259"/>
      <c r="E452" s="259"/>
      <c r="F452" s="260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0"/>
      <c r="E1" s="280"/>
      <c r="F1" s="280"/>
      <c r="G1" s="280"/>
      <c r="H1" s="280"/>
      <c r="I1" s="280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6" t="s">
        <v>52</v>
      </c>
      <c r="B6" s="266"/>
      <c r="C6" s="266"/>
      <c r="D6" s="266"/>
      <c r="E6" s="266"/>
      <c r="F6" s="266"/>
      <c r="G6" s="233"/>
      <c r="H6" s="233"/>
      <c r="I6" s="233"/>
    </row>
    <row r="7" spans="1:9" s="29" customFormat="1" ht="21.75" customHeight="1" x14ac:dyDescent="0.45">
      <c r="A7" s="266" t="str">
        <f>'A4 Exploitation'!A8:F8</f>
        <v>Hammam Lif</v>
      </c>
      <c r="B7" s="266"/>
      <c r="C7" s="266"/>
      <c r="D7" s="266"/>
      <c r="E7" s="266"/>
      <c r="F7" s="266"/>
      <c r="G7" s="233"/>
      <c r="H7" s="233"/>
      <c r="I7" s="233"/>
    </row>
    <row r="8" spans="1:9" s="29" customFormat="1" ht="24" x14ac:dyDescent="0.45">
      <c r="A8" s="192" t="s">
        <v>44</v>
      </c>
      <c r="B8" s="283">
        <f>'A4 Exploitation'!B9:F9</f>
        <v>0</v>
      </c>
      <c r="C8" s="283"/>
      <c r="D8" s="283"/>
      <c r="E8" s="283"/>
      <c r="F8" s="283"/>
      <c r="G8" s="233"/>
      <c r="H8" s="233"/>
      <c r="I8" s="233"/>
    </row>
    <row r="9" spans="1:9" s="29" customFormat="1" ht="24" x14ac:dyDescent="0.45">
      <c r="A9" s="193" t="s">
        <v>46</v>
      </c>
      <c r="B9" s="283">
        <f>'A4 Exploitation'!B10:F10</f>
        <v>0</v>
      </c>
      <c r="C9" s="283"/>
      <c r="D9" s="283"/>
      <c r="E9" s="283"/>
      <c r="F9" s="283"/>
      <c r="G9" s="233"/>
      <c r="H9" s="233"/>
      <c r="I9" s="233"/>
    </row>
    <row r="10" spans="1:9" s="29" customFormat="1" ht="24" x14ac:dyDescent="0.45">
      <c r="A10" s="192" t="s">
        <v>45</v>
      </c>
      <c r="B10" s="279">
        <f>'A4 Exploitation'!B11:F11</f>
        <v>0</v>
      </c>
      <c r="C10" s="279"/>
      <c r="D10" s="279"/>
      <c r="E10" s="279"/>
      <c r="F10" s="279"/>
      <c r="G10" s="233"/>
      <c r="H10" s="233"/>
      <c r="I10" s="233"/>
    </row>
    <row r="11" spans="1:9" s="29" customFormat="1" ht="24" x14ac:dyDescent="0.45">
      <c r="A11" s="192" t="s">
        <v>318</v>
      </c>
      <c r="B11" s="284">
        <f>D183</f>
        <v>0</v>
      </c>
      <c r="C11" s="284"/>
      <c r="D11" s="284"/>
      <c r="E11" s="284"/>
      <c r="F11" s="284"/>
      <c r="G11" s="233"/>
      <c r="H11" s="233"/>
      <c r="I11" s="233"/>
    </row>
    <row r="12" spans="1:9" s="29" customFormat="1" ht="22.5" x14ac:dyDescent="0.45">
      <c r="A12" s="28"/>
      <c r="D12" s="271"/>
      <c r="E12" s="271"/>
      <c r="F12" s="271"/>
      <c r="G12" s="271"/>
      <c r="H12" s="271"/>
      <c r="I12" s="31"/>
    </row>
    <row r="13" spans="1:9" s="29" customFormat="1" ht="11.25" customHeight="1" x14ac:dyDescent="0.3">
      <c r="A13" s="272" t="s">
        <v>32</v>
      </c>
      <c r="B13" s="273" t="s">
        <v>33</v>
      </c>
      <c r="C13" s="273"/>
      <c r="D13" s="273" t="s">
        <v>48</v>
      </c>
      <c r="E13" s="274" t="s">
        <v>201</v>
      </c>
      <c r="F13" s="273" t="s">
        <v>202</v>
      </c>
    </row>
    <row r="14" spans="1:9" s="29" customFormat="1" ht="12.75" customHeight="1" x14ac:dyDescent="0.3">
      <c r="A14" s="272"/>
      <c r="B14" s="55" t="s">
        <v>36</v>
      </c>
      <c r="C14" s="55" t="s">
        <v>35</v>
      </c>
      <c r="D14" s="273"/>
      <c r="E14" s="274"/>
      <c r="F14" s="27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8" t="s">
        <v>0</v>
      </c>
      <c r="B16" s="278"/>
      <c r="C16" s="278"/>
      <c r="D16" s="278"/>
      <c r="E16" s="278"/>
      <c r="F16" s="278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8" t="s">
        <v>4</v>
      </c>
      <c r="B25" s="278"/>
      <c r="C25" s="278"/>
      <c r="D25" s="278"/>
      <c r="E25" s="278"/>
      <c r="F25" s="27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8" t="s">
        <v>231</v>
      </c>
      <c r="B35" s="278"/>
      <c r="C35" s="278"/>
      <c r="D35" s="278"/>
      <c r="E35" s="278"/>
      <c r="F35" s="27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8" t="s">
        <v>21</v>
      </c>
      <c r="B44" s="278"/>
      <c r="C44" s="278"/>
      <c r="D44" s="278"/>
      <c r="E44" s="278"/>
      <c r="F44" s="278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8" t="s">
        <v>8</v>
      </c>
      <c r="B54" s="278"/>
      <c r="C54" s="278"/>
      <c r="D54" s="278"/>
      <c r="E54" s="278"/>
      <c r="F54" s="27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8" t="s">
        <v>136</v>
      </c>
      <c r="B65" s="278"/>
      <c r="C65" s="278"/>
      <c r="D65" s="278"/>
      <c r="E65" s="278"/>
      <c r="F65" s="278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8" t="s">
        <v>223</v>
      </c>
      <c r="B86" s="278"/>
      <c r="C86" s="278"/>
      <c r="D86" s="278"/>
      <c r="E86" s="278"/>
      <c r="F86" s="27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8" t="s">
        <v>224</v>
      </c>
      <c r="B105" s="278"/>
      <c r="C105" s="278"/>
      <c r="D105" s="278"/>
      <c r="E105" s="278"/>
      <c r="F105" s="278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8" t="s">
        <v>196</v>
      </c>
      <c r="B120" s="278"/>
      <c r="C120" s="278"/>
      <c r="D120" s="278"/>
      <c r="E120" s="278"/>
      <c r="F120" s="278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8" t="s">
        <v>228</v>
      </c>
      <c r="B136" s="278"/>
      <c r="C136" s="278"/>
      <c r="D136" s="278"/>
      <c r="E136" s="278"/>
      <c r="F136" s="278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8" t="s">
        <v>80</v>
      </c>
      <c r="B148" s="278"/>
      <c r="C148" s="278"/>
      <c r="D148" s="278"/>
      <c r="E148" s="278"/>
      <c r="F148" s="27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8" t="s">
        <v>17</v>
      </c>
      <c r="B156" s="278"/>
      <c r="C156" s="278"/>
      <c r="D156" s="278"/>
      <c r="E156" s="278"/>
      <c r="F156" s="278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8" t="s">
        <v>82</v>
      </c>
      <c r="B164" s="278"/>
      <c r="C164" s="278"/>
      <c r="D164" s="278"/>
      <c r="E164" s="278"/>
      <c r="F164" s="278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8" t="s">
        <v>227</v>
      </c>
      <c r="B173" s="278"/>
      <c r="C173" s="278"/>
      <c r="D173" s="278"/>
      <c r="E173" s="278"/>
      <c r="F173" s="278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Utilisateur Windows</cp:lastModifiedBy>
  <cp:lastPrinted>2017-02-17T13:42:57Z</cp:lastPrinted>
  <dcterms:created xsi:type="dcterms:W3CDTF">2015-10-03T07:44:26Z</dcterms:created>
  <dcterms:modified xsi:type="dcterms:W3CDTF">2017-12-04T14:00:33Z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