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<sst xmlns="http://schemas.openxmlformats.org/spreadsheetml/2006/main" count="5914" uniqueCount="564">
  <si>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</si>
  <si>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</si>
  <si>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</si>
  <si>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</si>
  <si>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</si>
  <si>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</si>
  <si>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</si>
  <si>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</si>
  <si>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</si>
  <si>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</si>
  <si>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</si>
  <si>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</si>
  <si>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</si>
  <si>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</si>
  <si>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</si>
  <si>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</si>
  <si>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</si>
  <si>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</si>
  <si>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</si>
  <si>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</si>
  <si>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</si>
  <si>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</si>
  <si>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</si>
  <si>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</si>
  <si>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</si>
  <si>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</si>
  <si>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</si>
  <si>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</si>
  <si>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</si>
  <si>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</si>
  <si>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</si>
  <si>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</si>
  <si>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</si>
  <si>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</si>
  <si>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</si>
  <si>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</si>
  <si>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</si>
  <si>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</si>
  <si>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</si>
  <si>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</si>
  <si>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</si>
  <si>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</si>
  <si>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</si>
  <si>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</si>
  <si>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</si>
  <si>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</si>
  <si>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</si>
  <si>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</si>
  <si>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</si>
  <si>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</si>
  <si>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</si>
  <si>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</si>
  <si>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</si>
  <si>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</si>
  <si>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</si>
  <si>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</si>
  <si>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</si>
  <si>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</si>
  <si>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</si>
  <si>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</si>
  <si>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</si>
  <si>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</si>
  <si>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</si>
  <si>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</si>
  <si>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</si>
  <si>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</si>
  <si>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</si>
  <si>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</si>
  <si>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</si>
  <si>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</si>
  <si>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</si>
  <si>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</si>
  <si>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</si>
  <si>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</si>
  <si>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</si>
  <si>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</si>
  <si>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</si>
  <si>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</si>
  <si>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</si>
  <si>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</si>
  <si>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</si>
  <si>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</si>
  <si>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</si>
  <si>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</si>
  <si>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</si>
  <si>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</si>
  <si>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</si>
  <si>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</si>
  <si>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</si>
  <si>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</si>
  <si>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</si>
  <si>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</si>
  <si>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</si>
  <si>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</si>
  <si>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</si>
  <si>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</si>
  <si>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</si>
  <si>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</si>
  <si>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</si>
  <si>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</si>
  <si>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</si>
  <si>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</si>
  <si>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</si>
  <si>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</si>
  <si>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</si>
  <si>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</si>
  <si>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</si>
  <si>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</si>
  <si>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</si>
  <si>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</si>
  <si>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</si>
  <si>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</si>
  <si>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</si>
  <si>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</si>
  <si>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</si>
  <si>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</si>
  <si>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</si>
  <si>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</si>
  <si>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</si>
  <si>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</si>
  <si>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</si>
  <si>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</si>
  <si>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</si>
  <si>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</si>
  <si>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</si>
  <si>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</si>
  <si>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</si>
  <si>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</si>
  <si>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</si>
  <si>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</si>
  <si>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</si>
  <si>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</si>
  <si>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</si>
  <si>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</si>
  <si>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</si>
  <si>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</si>
  <si>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</si>
  <si>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</si>
  <si>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</si>
  <si>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</si>
  <si>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</si>
  <si>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</si>
  <si>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</si>
  <si>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</si>
  <si>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</si>
  <si>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</si>
  <si>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</si>
  <si>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</si>
  <si>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</si>
  <si>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</si>
  <si>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</si>
  <si>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</si>
  <si>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</si>
  <si>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</si>
  <si>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</si>
  <si>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</si>
  <si>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</si>
  <si>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</si>
  <si>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</si>
  <si>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</si>
  <si>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</si>
  <si>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</si>
  <si>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</si>
  <si>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</si>
  <si>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</si>
  <si>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</si>
  <si>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</si>
  <si>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</si>
  <si>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</si>
  <si>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</si>
  <si>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</si>
  <si>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</si>
  <si>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</si>
  <si>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</si>
  <si>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</si>
  <si>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</si>
  <si>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</si>
  <si>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</si>
  <si>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</si>
  <si>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</si>
  <si>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</si>
  <si>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</si>
  <si>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</si>
  <si>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</si>
  <si>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</si>
  <si>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</si>
  <si>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</si>
  <si>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</si>
  <si>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</si>
  <si>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</si>
  <si>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</si>
  <si>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</si>
  <si>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</si>
  <si>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</si>
  <si>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</si>
  <si>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</si>
  <si>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</si>
  <si>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</si>
  <si>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</si>
  <si>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</si>
  <si>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</si>
  <si>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</si>
  <si>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</si>
  <si>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</si>
  <si>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</si>
  <si>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</si>
  <si>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</si>
  <si>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</si>
  <si>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</si>
  <si>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</si>
  <si>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</si>
  <si>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</si>
  <si>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</si>
  <si>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</si>
  <si>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</si>
  <si>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</si>
  <si>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</si>
  <si>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</si>
  <si>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</si>
  <si>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</si>
  <si>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</si>
  <si>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</si>
  <si>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</si>
  <si>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</si>
  <si>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</si>
  <si>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</si>
  <si>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</si>
  <si>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</si>
  <si>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</si>
  <si>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</si>
  <si>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</si>
  <si>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</si>
  <si>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</si>
  <si>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</si>
  <si>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</si>
  <si>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</si>
  <si>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</si>
  <si>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</si>
  <si>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</si>
  <si>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</si>
  <si>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</si>
  <si>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</si>
  <si>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</si>
  <si>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</si>
  <si>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</si>
  <si>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</si>
  <si>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</si>
  <si>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</si>
  <si>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</si>
  <si>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</si>
  <si>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</si>
  <si>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</si>
  <si>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</si>
  <si>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</si>
  <si>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</si>
  <si>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</si>
  <si>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</si>
  <si>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</si>
  <si>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</si>
  <si>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</si>
  <si>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</si>
  <si>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</si>
  <si>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</si>
  <si>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</si>
  <si>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</si>
  <si>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</si>
  <si>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</si>
  <si>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</si>
  <si>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</si>
  <si>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</si>
  <si>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</si>
  <si>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</si>
  <si>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</si>
  <si>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</si>
  <si>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</si>
  <si>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</si>
  <si>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</si>
  <si>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</si>
  <si>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</si>
  <si>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</si>
  <si>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</si>
  <si>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</si>
  <si>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</si>
  <si>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</si>
  <si>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</si>
  <si>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</si>
  <si>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</si>
  <si>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</si>
  <si>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</si>
  <si>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</si>
  <si>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</si>
  <si>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</si>
  <si>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</si>
  <si>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</si>
  <si>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</si>
  <si>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</si>
  <si>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</si>
  <si>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</si>
  <si>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</si>
  <si>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</si>
  <si>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</si>
  <si>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</si>
  <si>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</si>
  <si>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</si>
  <si>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</si>
  <si>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</si>
  <si>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</si>
  <si>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</si>
  <si>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</si>
  <si>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</si>
  <si>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</si>
  <si>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</si>
  <si>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</si>
  <si>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</si>
  <si>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</si>
  <si>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</si>
  <si>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</si>
  <si>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</si>
  <si>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</si>
  <si>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</si>
  <si>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</si>
  <si>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</si>
  <si>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</si>
  <si>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</si>
  <si>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</si>
  <si>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</si>
  <si>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</si>
  <si>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</si>
  <si>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</si>
  <si>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</si>
  <si>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</si>
  <si>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</si>
  <si>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</si>
  <si>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</si>
  <si>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</si>
  <si>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</si>
  <si>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</si>
  <si>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</si>
  <si>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</si>
  <si>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</si>
  <si>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</si>
  <si>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</si>
  <si>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</si>
  <si>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</si>
  <si>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</si>
  <si>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</si>
  <si>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</si>
  <si>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</si>
  <si>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</si>
  <si>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</si>
  <si>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</si>
  <si>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</si>
  <si>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</si>
  <si>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</si>
  <si>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</si>
  <si>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</si>
  <si>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</si>
  <si>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</si>
  <si>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</si>
  <si>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</si>
  <si>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</si>
  <si>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</si>
  <si>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</si>
  <si>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</si>
  <si>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</si>
  <si>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</si>
  <si>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</si>
  <si>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</si>
  <si>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</si>
  <si>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</si>
  <si>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</si>
  <si>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</si>
  <si>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</si>
  <si>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</si>
  <si>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</si>
  <si>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</si>
  <si>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</si>
  <si>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</si>
  <si>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</si>
  <si>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</si>
  <si>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</si>
  <si>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</si>
  <si>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</si>
  <si>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</si>
  <si>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</si>
  <si>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</si>
  <si>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</si>
  <si>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</si>
  <si>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</si>
  <si>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</si>
  <si>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</si>
  <si>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</si>
  <si>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</si>
  <si>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</si>
  <si>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</si>
  <si>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</si>
  <si>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</si>
  <si>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</si>
  <si>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</si>
  <si>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</si>
  <si>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</si>
  <si>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</si>
  <si>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</si>
  <si>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</si>
  <si>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</si>
  <si>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</si>
  <si>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</si>
  <si>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</si>
  <si>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</si>
  <si>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</si>
  <si>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</si>
  <si>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</si>
  <si>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</si>
  <si>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</si>
  <si>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</si>
  <si>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</si>
  <si>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</si>
  <si>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</si>
  <si>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</si>
  <si>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</si>
  <si>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</si>
  <si>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</si>
  <si>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</si>
  <si>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</si>
  <si>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</si>
  <si>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</si>
  <si>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</si>
  <si>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</si>
  <si>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</si>
  <si>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</si>
  <si>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</si>
  <si>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</si>
  <si>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</si>
  <si>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</si>
  <si>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</si>
  <si>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</si>
  <si>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</si>
  <si>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</si>
  <si>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</si>
  <si>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</si>
  <si>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</si>
  <si>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</si>
  <si>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</si>
  <si>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</si>
  <si>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</si>
  <si>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</si>
  <si>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</si>
  <si>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</si>
  <si>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</si>
  <si>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</si>
  <si>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</si>
  <si>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</si>
  <si>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</si>
  <si>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</si>
  <si>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</si>
  <si>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</si>
  <si>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</si>
  <si>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</si>
  <si>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</si>
  <si>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</si>
  <si>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</si>
  <si>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</si>
  <si>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</si>
  <si>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</si>
  <si>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</si>
  <si>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</si>
  <si>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</si>
  <si>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</si>
  <si>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</si>
  <si>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</si>
  <si>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</si>
  <si>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</si>
  <si>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</si>
  <si>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</si>
  <si>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</si>
  <si>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Ennasr 1</t>
  </si>
  <si>
    <t>Dr Raja Bouhalfaya</t>
  </si>
  <si>
    <t>Directeur du magasin et chefs rayons</t>
  </si>
  <si>
    <t>1/Absence du contrôle à la réception des produits frais en provenance de l'entrepôt.
2/Les enregistrements de contrôle à la réception entre la date du 02/04 et le 16/04, n'étaient pas disponibles le jour de l'audit.</t>
  </si>
  <si>
    <t>1/Assurer le contrôle des produits réceptionnés depuis l'entrepôt.
2/Procéder à un enregistrement quotidien des opérations de contrôle à la réception, éventuellement indiquer si pas de réception.</t>
  </si>
  <si>
    <t>Prévoir et afficher ces documents.</t>
  </si>
  <si>
    <t>La procédure de nettoyage relative à la réception n'était pas affichée, de plus, la balance était nettoyée en utilisant l'eau de Javel.</t>
  </si>
  <si>
    <t>Renforcer les opérations de tri et de contrôle des pommes de terre.</t>
  </si>
  <si>
    <t>La procédure de nettoyage relative à ce rayon n'était pas disponible.</t>
  </si>
  <si>
    <t>Meuble 4 éme gamme: les températures à cœur n'étaient pas prélevées.
Absence du relevé mensuel des températures pour le mois d'avril.</t>
  </si>
  <si>
    <t>Procéder à l'enregistrement de toutes les températures requises au niveau de l'enregistrement.</t>
  </si>
  <si>
    <t>Assurer un nettoyage convenable des étagères et veiller à la propreté des produits exposés.</t>
  </si>
  <si>
    <t>La procédure de nettoyage n'était pas disponible le jour de l'audit.</t>
  </si>
  <si>
    <t>Prévoir le protocole de nettoyage relatif au rayon.</t>
  </si>
  <si>
    <t>Les autocontrôles de nettoyage n'étaient pas effectués de façon quotidienne.</t>
  </si>
  <si>
    <t>Absence de thermomètre à sonde pour le rayon PLS.</t>
  </si>
  <si>
    <t>Procéder au nettoyage de ces éléments.</t>
  </si>
  <si>
    <t>Présence de cadavres de cafards au niveau de la plaque à glue du bureau de la réception.</t>
  </si>
  <si>
    <t>Le nettoyage ou le remplacement de cet élément est nécessaire.</t>
  </si>
  <si>
    <t>La procédure de destruction des produits n'était pas disponible le jour de l'audit.</t>
  </si>
  <si>
    <t>Prévoir et afficher ce document au niveau du magasin.</t>
  </si>
  <si>
    <t>Absence de la procédure de nettoyage relative aux vestiaires. 
L'enregistrement des autocontrôles n'était pas quotidien.</t>
  </si>
  <si>
    <t>Afficher le protocole de nettoyage correspondant.
Assurer des autocontrôles quotidiens.</t>
  </si>
  <si>
    <t>Meuble 4 éme gamme:
Développement de moisissures au niveau des supports des porte-étiquettes.
Manque de propreté au niveau des grilles de soufflage du meuble.</t>
  </si>
  <si>
    <t>Assurer un nettoyage convenable du meuble d'exposition.</t>
  </si>
  <si>
    <t>Présence de toiles d'araignées au niveau des coins du plafond.
Encombrement de la réserve par des vieux matériaux.</t>
  </si>
  <si>
    <t>Assurer les opérations de nettoyage requises.
L'évacuation du vieux matériel est préconisé.</t>
  </si>
  <si>
    <t>Assurer des autocontrôles quotidiens.</t>
  </si>
  <si>
    <t>Présence de traces verdâtres sur certaines pommes de terre.
Il s'agit de la Solanine: C'est une substance au goût amer, généralement toxique.</t>
  </si>
  <si>
    <t>Prévoir une protection du quai.</t>
  </si>
  <si>
    <t>Sol ébréché sur plusieurs niveaux.
Carreaux de carrelage endommagés.</t>
  </si>
  <si>
    <t>Absence de stockage au froid.</t>
  </si>
  <si>
    <t>Température prélevée: 7,4°C</t>
  </si>
  <si>
    <t>Ecaillement du revêtement de l'étagère basse du meuble.</t>
  </si>
  <si>
    <t>Carrelage du sol endommagé.
Traces noirâtres sur le sol.</t>
  </si>
  <si>
    <t>Taux d'hygrométrie mesuré: 42%</t>
  </si>
  <si>
    <t>Procéder à la réparation des jointures.</t>
  </si>
  <si>
    <t>L'un des tubes néon du meuble froid des yaourts n'était pas fonctionnel.</t>
  </si>
  <si>
    <t>Procéder à la réparation de l'éclairage.</t>
  </si>
  <si>
    <t>Réparer ou remplacer ces dispositifs.</t>
  </si>
  <si>
    <t>Assurer la mise en marche de ce dispositif.</t>
  </si>
  <si>
    <t>Assurer une protection du grillage à ce niveau.</t>
  </si>
  <si>
    <t>Absence de protection du quai de la réception.</t>
  </si>
  <si>
    <t>Des réparations du sol sont nécessaires.</t>
  </si>
  <si>
    <t>L'entretien des étagères est préconisé.</t>
  </si>
  <si>
    <t>Renforcer les opérations de nettoyage à ce niveau.</t>
  </si>
  <si>
    <t>Les jointures du meuble froid de stockage étaient décollées.</t>
  </si>
  <si>
    <t>Présence de restes de givres au niveau de l'un des meubles des surgelés.</t>
  </si>
  <si>
    <t>Assurer le dégivrage requis du meuble.</t>
  </si>
  <si>
    <t>Présence de traces de rouille sur les revêtements écaillés des meubles froids PLS et FLEG.</t>
  </si>
  <si>
    <t>Procéder à l'entretien de ces éléments.</t>
  </si>
  <si>
    <t>Assurer les réparations nécessaires au niveau du magasin.</t>
  </si>
  <si>
    <t>Présence de givre dans l'un des compartiments du meuble des surgelés.</t>
  </si>
  <si>
    <t>Le dégivrage de ce meuble est à prévoir.</t>
  </si>
  <si>
    <t>Absence d'armoire froide pour le stockage des fruits/légumes.</t>
  </si>
  <si>
    <t>Renforcer le contrôle des produits exposés.
Eliminer les produits non conformes.</t>
  </si>
  <si>
    <t>Présence de givre à l'intérieur de quelques barquettes de salade de fruits de mer Captain Sindbad.</t>
  </si>
  <si>
    <t>Les certificats d'aptitudes pour l'ensemble du personnel, n'étaient pas disponibles le jour de l'audit.</t>
  </si>
  <si>
    <t>Développement de rouille au niveau des casiers des vestiaires des hommes.</t>
  </si>
  <si>
    <t>L'entretien des casiers est requis.</t>
  </si>
  <si>
    <t>Le dispositif de séchage des mains installé au niveau des vestiaires des femmes, n'était pas fonctionnel.</t>
  </si>
  <si>
    <t>La réparation de ce dispositif est à prévoir.</t>
  </si>
  <si>
    <t>Dernière vérification effectuée le 02/05/2019</t>
  </si>
  <si>
    <t>Absence d'affichage du référentiel au niveau de la réception.</t>
  </si>
  <si>
    <t>Afficher le référentiel qualité .</t>
  </si>
  <si>
    <t>L'ancien rapport et son plan d'action n'étaient pas disponibles à la réception.</t>
  </si>
  <si>
    <t>Afficher la procédure de nettoyage et prévoir les produits référencés pour chaque usage.</t>
  </si>
  <si>
    <t>Prévoir ce protocole et les produits de nettoyage référencés requis.</t>
  </si>
  <si>
    <t>Absence d'affichage du référentiel qualité au niveau du rayon.</t>
  </si>
  <si>
    <t>Afficher le référentiel au niveau du rayon.</t>
  </si>
  <si>
    <t>Manque de propreté pour certaines étagères d'exposition:
Présence de restes de produits déversés: farine/sucre/thé.
Certaines boites de conserve étaient poussiéreuses.</t>
  </si>
  <si>
    <t>Absence d'affichage du référentiel relatif au rayon .</t>
  </si>
  <si>
    <t>Prévoir le référentiel au niveau du rayon.</t>
  </si>
  <si>
    <t>Fournir un thermomètre distinct pour ce rayon.</t>
  </si>
  <si>
    <t>Manque de propreté pour certaines étagères d'exposition: présence de traces de moisissures.</t>
  </si>
  <si>
    <t>Absence d'affichage du référentiel au niveau du rayon.</t>
  </si>
  <si>
    <t>L'affichage du référentiel qualité relatif au rayon est à prévoir.</t>
  </si>
  <si>
    <t>Procéder aux réparations du sol de la réserve.</t>
  </si>
  <si>
    <t>Des réparations sont requises au niveau de ce meuble froid.</t>
  </si>
  <si>
    <t>Meubles froids positifs:
Températures affichées: 4,3°C, 2,3°C, 1,3°C et 3,7°C
Températures prélevées: 5,6°C, 5,2°C et 6,2°C.
Meubles froids négatifs:
Températures affichées: -18°C, -15°C
Températures mesurées: -17°C et -16°C;</t>
  </si>
  <si>
    <t>Les distributeurs de savon au niveau des vestiaires étaient endommagés.</t>
  </si>
  <si>
    <t>Le dispositif de séchage des mains des vestiaires des femmes n'était pas fonctionnel.</t>
  </si>
  <si>
    <t>Certains écarts d'ordre technique non encore traités.</t>
  </si>
  <si>
    <t>1/L'une des vitres du meuble d'exposition des yaourts/produits laitiers était brisée.
2/Un cache-moteur de l'un des compartiments du meuble froid des yaourts n'était pas correctement fixé.</t>
  </si>
  <si>
    <t>Réserve :Manque d'étanchéité au niveau du grillage de l'ouverture d'aération.
Risque d'introduction de nuisibles.</t>
  </si>
  <si>
    <t>Rangement non satisfaisant de la zone d’emplacement de la presse-cartons.
Accumulation d’emballages à ce niveau. 
(Voir photo).</t>
  </si>
  <si>
    <t>Le stockge des produits était effectué à température ambiante.</t>
  </si>
  <si>
    <t>Prévoir une armoire froide pour les produits nécessitant un stockage au froid.</t>
  </si>
  <si>
    <t>Prévoir les documents relatifs au suivi de l'état de santé du personnel.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</si>
</sst>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166" fontId="35" fillId="0" borderId="1" xfId="0" applyNumberFormat="1" applyFont="1" applyBorder="1" applyAlignment="1" applyProtection="1">
      <alignment wrapText="1"/>
      <protection locked="0"/>
    </xf>
    <xf numFmtId="0" fontId="33" fillId="2" borderId="1" xfId="0" applyFont="1" applyFill="1" applyBorder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vertical="top"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0.57894736842105265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5472"/>
        <c:axId val="1208146016"/>
      </c:barChart>
      <c:catAx>
        <c:axId val="12081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6016"/>
        <c:crosses val="autoZero"/>
        <c:auto val="1"/>
        <c:lblAlgn val="ctr"/>
        <c:lblOffset val="100"/>
        <c:noMultiLvlLbl val="0"/>
      </c:catAx>
      <c:valAx>
        <c:axId val="120814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9552"/>
        <c:axId val="1209488800"/>
      </c:barChart>
      <c:catAx>
        <c:axId val="120947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8800"/>
        <c:crosses val="autoZero"/>
        <c:auto val="1"/>
        <c:lblAlgn val="ctr"/>
        <c:lblOffset val="100"/>
        <c:noMultiLvlLbl val="0"/>
      </c:catAx>
      <c:valAx>
        <c:axId val="120948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0.7857142857142857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7376"/>
        <c:axId val="1209475200"/>
      </c:barChart>
      <c:catAx>
        <c:axId val="12094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75200"/>
        <c:crosses val="autoZero"/>
        <c:auto val="1"/>
        <c:lblAlgn val="ctr"/>
        <c:lblOffset val="100"/>
        <c:noMultiLvlLbl val="0"/>
      </c:catAx>
      <c:valAx>
        <c:axId val="120947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0.93243243243243246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0096"/>
        <c:axId val="1209480640"/>
      </c:barChart>
      <c:catAx>
        <c:axId val="12094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0640"/>
        <c:crosses val="autoZero"/>
        <c:auto val="1"/>
        <c:lblAlgn val="ctr"/>
        <c:lblOffset val="100"/>
        <c:noMultiLvlLbl val="0"/>
      </c:catAx>
      <c:valAx>
        <c:axId val="120948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0.73076923076923073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8464"/>
        <c:axId val="1209481184"/>
      </c:barChart>
      <c:catAx>
        <c:axId val="120947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1184"/>
        <c:crosses val="autoZero"/>
        <c:auto val="1"/>
        <c:lblAlgn val="ctr"/>
        <c:lblOffset val="100"/>
        <c:noMultiLvlLbl val="0"/>
      </c:catAx>
      <c:valAx>
        <c:axId val="120948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2816"/>
        <c:axId val="1210287904"/>
      </c:barChart>
      <c:catAx>
        <c:axId val="120948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7904"/>
        <c:crosses val="autoZero"/>
        <c:auto val="1"/>
        <c:lblAlgn val="ctr"/>
        <c:lblOffset val="100"/>
        <c:noMultiLvlLbl val="0"/>
      </c:catAx>
      <c:valAx>
        <c:axId val="1210287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82464"/>
        <c:axId val="1210288448"/>
      </c:barChart>
      <c:catAx>
        <c:axId val="121028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8448"/>
        <c:crosses val="autoZero"/>
        <c:auto val="1"/>
        <c:lblAlgn val="ctr"/>
        <c:lblOffset val="100"/>
        <c:noMultiLvlLbl val="0"/>
      </c:catAx>
      <c:valAx>
        <c:axId val="121028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8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0.81557377049180324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91168"/>
        <c:axId val="1210291712"/>
      </c:barChart>
      <c:catAx>
        <c:axId val="121029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1712"/>
        <c:crosses val="autoZero"/>
        <c:auto val="1"/>
        <c:lblAlgn val="ctr"/>
        <c:lblOffset val="100"/>
        <c:noMultiLvlLbl val="0"/>
      </c:catAx>
      <c:valAx>
        <c:axId val="121029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9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0.80778688524590159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10284640"/>
        <c:axId val="1210293344"/>
        <c:extLst/>
      </c:barChart>
      <c:catAx>
        <c:axId val="1210284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3344"/>
        <c:crosses val="autoZero"/>
        <c:auto val="1"/>
        <c:lblAlgn val="ctr"/>
        <c:lblOffset val="100"/>
        <c:noMultiLvlLbl val="0"/>
      </c:catAx>
      <c:valAx>
        <c:axId val="1210293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0.45830000000000004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10284096"/>
        <c:axId val="1210283008"/>
        <c:extLst/>
      </c:barChart>
      <c:catAx>
        <c:axId val="12102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3008"/>
        <c:crosses val="autoZero"/>
        <c:auto val="1"/>
        <c:lblAlgn val="ctr"/>
        <c:lblOffset val="100"/>
        <c:noMultiLvlLbl val="0"/>
      </c:catAx>
      <c:valAx>
        <c:axId val="121028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384"/>
        <c:axId val="1208143296"/>
      </c:barChart>
      <c:catAx>
        <c:axId val="120814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3296"/>
        <c:crosses val="autoZero"/>
        <c:auto val="1"/>
        <c:lblAlgn val="ctr"/>
        <c:lblOffset val="100"/>
        <c:noMultiLvlLbl val="0"/>
      </c:catAx>
      <c:valAx>
        <c:axId val="120814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928"/>
        <c:axId val="1208138400"/>
      </c:barChart>
      <c:catAx>
        <c:axId val="120814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400"/>
        <c:crosses val="autoZero"/>
        <c:auto val="1"/>
        <c:lblAlgn val="ctr"/>
        <c:lblOffset val="100"/>
        <c:noMultiLvlLbl val="0"/>
      </c:catAx>
      <c:valAx>
        <c:axId val="120813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6224"/>
        <c:axId val="1208140576"/>
      </c:barChart>
      <c:catAx>
        <c:axId val="120813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0576"/>
        <c:crosses val="autoZero"/>
        <c:auto val="1"/>
        <c:lblAlgn val="ctr"/>
        <c:lblOffset val="100"/>
        <c:noMultiLvlLbl val="0"/>
      </c:catAx>
      <c:valAx>
        <c:axId val="120814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6560"/>
        <c:axId val="1208137312"/>
      </c:barChart>
      <c:catAx>
        <c:axId val="120814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7312"/>
        <c:crosses val="autoZero"/>
        <c:auto val="1"/>
        <c:lblAlgn val="ctr"/>
        <c:lblOffset val="100"/>
        <c:noMultiLvlLbl val="0"/>
      </c:catAx>
      <c:valAx>
        <c:axId val="120813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3504"/>
        <c:axId val="1208138944"/>
      </c:barChart>
      <c:catAx>
        <c:axId val="120813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944"/>
        <c:crosses val="autoZero"/>
        <c:auto val="1"/>
        <c:lblAlgn val="ctr"/>
        <c:lblOffset val="100"/>
        <c:noMultiLvlLbl val="0"/>
      </c:catAx>
      <c:valAx>
        <c:axId val="120813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4448"/>
        <c:axId val="1209486624"/>
      </c:barChart>
      <c:catAx>
        <c:axId val="120948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6624"/>
        <c:crosses val="autoZero"/>
        <c:auto val="1"/>
        <c:lblAlgn val="ctr"/>
        <c:lblOffset val="100"/>
        <c:noMultiLvlLbl val="0"/>
      </c:catAx>
      <c:valAx>
        <c:axId val="120948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0.89583333333333337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4656"/>
        <c:axId val="1209487168"/>
      </c:barChart>
      <c:catAx>
        <c:axId val="120947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7168"/>
        <c:crosses val="autoZero"/>
        <c:auto val="1"/>
        <c:lblAlgn val="ctr"/>
        <c:lblOffset val="100"/>
        <c:noMultiLvlLbl val="0"/>
      </c:catAx>
      <c:valAx>
        <c:axId val="120948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9888"/>
        <c:axId val="1209484992"/>
      </c:barChart>
      <c:catAx>
        <c:axId val="120948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4992"/>
        <c:crosses val="autoZero"/>
        <c:auto val="1"/>
        <c:lblAlgn val="ctr"/>
        <c:lblOffset val="100"/>
        <c:noMultiLvlLbl val="0"/>
      </c:catAx>
      <c:valAx>
        <c:axId val="120948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O13" sqref="O13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2" t="s">
        <v>474</v>
      </c>
      <c r="B18" s="342"/>
      <c r="C18" s="342"/>
      <c r="D18" s="343" t="s">
        <v>475</v>
      </c>
      <c r="E18" s="343"/>
      <c r="F18" s="343"/>
      <c r="G18" s="343"/>
      <c r="H18" s="343"/>
      <c r="I18" s="343"/>
      <c r="J18" s="343"/>
      <c r="K18" s="343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4" t="s">
        <v>277</v>
      </c>
      <c r="B21" s="344"/>
      <c r="C21" s="344"/>
      <c r="D21" s="344"/>
      <c r="E21" s="344"/>
      <c r="F21" s="344"/>
      <c r="G21" s="344"/>
      <c r="H21" s="344"/>
      <c r="I21" s="344"/>
      <c r="J21" s="344"/>
      <c r="K21" s="344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5" t="s">
        <v>279</v>
      </c>
      <c r="C23" s="345"/>
      <c r="D23" s="31"/>
      <c r="E23" s="31"/>
      <c r="F23" s="31"/>
      <c r="G23" s="31"/>
      <c r="H23" s="31"/>
      <c r="I23" s="31"/>
      <c r="J23" t="str">
        <f>D18</f>
        <v>Ennasr 1</v>
      </c>
    </row>
    <row r="24" spans="1:11" ht="33" customHeight="1" x14ac:dyDescent="0.25">
      <c r="A24" s="277" t="s">
        <v>280</v>
      </c>
      <c r="B24" s="346">
        <f>AVERAGE('A1 Exploitation'!D730,'A1 Technique'!D199)</f>
        <v>0.80778688524590159</v>
      </c>
      <c r="C24" s="346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6" t="e">
        <f>AVERAGE('A2 Exploitation'!D730,'A2 Technique'!D199)</f>
        <v>#DIV/0!</v>
      </c>
      <c r="C25" s="346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6" t="e">
        <f>AVERAGE('A3 Exploitation'!D730,'A3 Technique'!D199)</f>
        <v>#DIV/0!</v>
      </c>
      <c r="C26" s="346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6" t="e">
        <f>AVERAGE('A4 Exploitation'!D730,'A4 Technique'!D199)</f>
        <v>#DIV/0!</v>
      </c>
      <c r="C27" s="346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6"/>
      <c r="C28" s="346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6"/>
      <c r="C29" s="346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5" t="s">
        <v>286</v>
      </c>
      <c r="C33" s="345"/>
      <c r="D33" s="31"/>
      <c r="E33" s="31"/>
      <c r="F33" s="31"/>
      <c r="G33" s="31"/>
      <c r="H33" s="31"/>
      <c r="I33" s="31"/>
      <c r="J33" t="str">
        <f>D18</f>
        <v>Ennasr 1</v>
      </c>
    </row>
    <row r="34" spans="1:10" ht="33" customHeight="1" x14ac:dyDescent="0.25">
      <c r="A34" s="277" t="s">
        <v>280</v>
      </c>
      <c r="B34" s="346">
        <f>'A1 Exploitation'!D730</f>
        <v>0.81557377049180324</v>
      </c>
      <c r="C34" s="346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6" t="e">
        <f>'A2 Exploitation'!D730</f>
        <v>#DIV/0!</v>
      </c>
      <c r="C35" s="346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6" t="e">
        <f>'A3 Exploitation'!D730</f>
        <v>#DIV/0!</v>
      </c>
      <c r="C36" s="346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6" t="e">
        <f>'A4 Exploitation'!D730</f>
        <v>#DIV/0!</v>
      </c>
      <c r="C37" s="346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6"/>
      <c r="C38" s="346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6"/>
      <c r="C39" s="346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7" t="s">
        <v>287</v>
      </c>
      <c r="C42" s="347"/>
      <c r="D42" s="31"/>
      <c r="E42" s="31"/>
      <c r="F42" s="31"/>
      <c r="G42" s="31"/>
      <c r="H42" s="31"/>
      <c r="I42" s="31"/>
      <c r="J42" t="str">
        <f>D18</f>
        <v>Ennasr 1</v>
      </c>
    </row>
    <row r="43" spans="1:10" ht="33" customHeight="1" x14ac:dyDescent="0.25">
      <c r="A43" s="277" t="s">
        <v>280</v>
      </c>
      <c r="B43" s="346">
        <f>AVERAGE('A1 Exploitation'!D728, 'A1 Technique'!D197)</f>
        <v>0.45830000000000004</v>
      </c>
      <c r="C43" s="346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6" t="e">
        <f>AVERAGE('A2 Exploitation'!D728, 'A2 Technique'!D197)</f>
        <v>#DIV/0!</v>
      </c>
      <c r="C44" s="346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6" t="e">
        <f>AVERAGE('A3 Exploitation'!D728, 'A3 Technique'!D197)</f>
        <v>#DIV/0!</v>
      </c>
      <c r="C45" s="346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6" t="e">
        <f>AVERAGE('A4 Exploitation'!D728, 'A4 Technique'!D197)</f>
        <v>#DIV/0!</v>
      </c>
      <c r="C46" s="346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6"/>
      <c r="C47" s="346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6"/>
      <c r="C48" s="346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5" t="s">
        <v>288</v>
      </c>
      <c r="C51" s="345"/>
      <c r="D51" s="31"/>
      <c r="E51" s="31"/>
      <c r="F51" s="31"/>
      <c r="G51" s="31"/>
      <c r="H51" s="31"/>
      <c r="I51" s="31"/>
      <c r="J51" t="str">
        <f>D18</f>
        <v>Ennasr 1</v>
      </c>
    </row>
    <row r="52" spans="1:10" ht="33" customHeight="1" x14ac:dyDescent="0.25">
      <c r="A52" s="277" t="s">
        <v>280</v>
      </c>
      <c r="B52" s="348">
        <f>'A1 Exploitation'!D48</f>
        <v>0.57894736842105265</v>
      </c>
      <c r="C52" s="348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8" t="e">
        <f>'A2 Exploitation'!D48</f>
        <v>#DIV/0!</v>
      </c>
      <c r="C53" s="348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8" t="e">
        <f>'A3 Exploitation'!D48</f>
        <v>#DIV/0!</v>
      </c>
      <c r="C54" s="348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8" t="e">
        <f>'A4 Exploitation'!D48</f>
        <v>#DIV/0!</v>
      </c>
      <c r="C55" s="348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8"/>
      <c r="C56" s="348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8"/>
      <c r="C57" s="348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5" t="s">
        <v>289</v>
      </c>
      <c r="C60" s="345"/>
      <c r="D60" s="31"/>
      <c r="E60" s="31"/>
      <c r="F60" s="31"/>
      <c r="G60" s="31"/>
      <c r="H60" s="31"/>
      <c r="I60" s="31"/>
      <c r="J60" t="str">
        <f>D18</f>
        <v>Ennasr 1</v>
      </c>
    </row>
    <row r="61" spans="1:10" ht="33" customHeight="1" x14ac:dyDescent="0.25">
      <c r="A61" s="277" t="s">
        <v>280</v>
      </c>
      <c r="B61" s="346" t="e">
        <f>'A1 Exploitation'!D131</f>
        <v>#DIV/0!</v>
      </c>
      <c r="C61" s="346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6" t="e">
        <f>'A2 Exploitation'!D131</f>
        <v>#DIV/0!</v>
      </c>
      <c r="C62" s="346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6" t="e">
        <f>'A3 Exploitation'!D131</f>
        <v>#DIV/0!</v>
      </c>
      <c r="C63" s="346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6" t="e">
        <f>'A4 Exploitation'!D131</f>
        <v>#DIV/0!</v>
      </c>
      <c r="C64" s="346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6"/>
      <c r="C65" s="346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6"/>
      <c r="C66" s="346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5" t="s">
        <v>464</v>
      </c>
      <c r="C69" s="345"/>
      <c r="D69" s="31"/>
      <c r="E69" s="31"/>
      <c r="F69" s="31"/>
      <c r="G69" s="31"/>
      <c r="H69" s="31"/>
      <c r="I69" s="31"/>
      <c r="J69" t="str">
        <f>D18</f>
        <v>Ennasr 1</v>
      </c>
    </row>
    <row r="70" spans="1:10" ht="33" customHeight="1" x14ac:dyDescent="0.25">
      <c r="A70" s="277" t="s">
        <v>280</v>
      </c>
      <c r="B70" s="346" t="e">
        <f>'A1 Exploitation'!D187</f>
        <v>#DIV/0!</v>
      </c>
      <c r="C70" s="346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6" t="e">
        <f>'A2 Exploitation'!D187</f>
        <v>#DIV/0!</v>
      </c>
      <c r="C71" s="346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6" t="e">
        <f>'A3 Exploitation'!D187</f>
        <v>#DIV/0!</v>
      </c>
      <c r="C72" s="346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6" t="e">
        <f>'A4 Exploitation'!D187</f>
        <v>#DIV/0!</v>
      </c>
      <c r="C73" s="346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6"/>
      <c r="C74" s="346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6"/>
      <c r="C75" s="346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5" t="s">
        <v>465</v>
      </c>
      <c r="C78" s="345"/>
      <c r="D78" s="31"/>
      <c r="E78" s="31"/>
      <c r="F78" s="31"/>
      <c r="G78" s="31"/>
      <c r="H78" s="31"/>
      <c r="I78" s="31"/>
      <c r="J78" t="str">
        <f>D18</f>
        <v>Ennasr 1</v>
      </c>
    </row>
    <row r="79" spans="1:10" ht="33" customHeight="1" x14ac:dyDescent="0.25">
      <c r="A79" s="277" t="s">
        <v>280</v>
      </c>
      <c r="B79" s="346" t="e">
        <f>'A1 Exploitation'!D249</f>
        <v>#DIV/0!</v>
      </c>
      <c r="C79" s="346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6" t="e">
        <f>'A2 Exploitation'!D249</f>
        <v>#DIV/0!</v>
      </c>
      <c r="C80" s="346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6" t="e">
        <f>'A3 Exploitation'!D249</f>
        <v>#DIV/0!</v>
      </c>
      <c r="C81" s="346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6" t="e">
        <f>'A4 Exploitation'!D249</f>
        <v>#DIV/0!</v>
      </c>
      <c r="C82" s="346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6"/>
      <c r="C83" s="346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6"/>
      <c r="C84" s="346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5" t="s">
        <v>466</v>
      </c>
      <c r="C87" s="345"/>
      <c r="D87" s="31"/>
      <c r="E87" s="31"/>
      <c r="F87" s="31"/>
      <c r="G87" s="31"/>
      <c r="H87" s="31"/>
      <c r="I87" s="31"/>
      <c r="J87" t="str">
        <f>D18</f>
        <v>Ennasr 1</v>
      </c>
    </row>
    <row r="88" spans="1:10" ht="33" customHeight="1" x14ac:dyDescent="0.25">
      <c r="A88" s="277" t="s">
        <v>280</v>
      </c>
      <c r="B88" s="346" t="e">
        <f>'A1 Exploitation'!D304</f>
        <v>#DIV/0!</v>
      </c>
      <c r="C88" s="346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6" t="e">
        <f>'A2 Exploitation'!D304</f>
        <v>#DIV/0!</v>
      </c>
      <c r="C89" s="346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6" t="e">
        <f>'A3 Exploitation'!D304</f>
        <v>#DIV/0!</v>
      </c>
      <c r="C90" s="346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6" t="e">
        <f>'A4 Exploitation'!D304</f>
        <v>#DIV/0!</v>
      </c>
      <c r="C91" s="346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6"/>
      <c r="C92" s="346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6"/>
      <c r="C93" s="346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5" t="s">
        <v>467</v>
      </c>
      <c r="C96" s="345"/>
      <c r="D96" s="31"/>
      <c r="E96" s="31"/>
      <c r="F96" s="31"/>
      <c r="G96" s="31"/>
      <c r="H96" s="31"/>
      <c r="I96" s="31"/>
      <c r="J96" t="str">
        <f>D18</f>
        <v>Ennasr 1</v>
      </c>
    </row>
    <row r="97" spans="1:10" ht="33" customHeight="1" x14ac:dyDescent="0.25">
      <c r="A97" s="277" t="s">
        <v>280</v>
      </c>
      <c r="B97" s="346" t="e">
        <f>'A1 Exploitation'!D371</f>
        <v>#DIV/0!</v>
      </c>
      <c r="C97" s="346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6" t="e">
        <f>'A2 Exploitation'!D371</f>
        <v>#DIV/0!</v>
      </c>
      <c r="C98" s="346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6" t="e">
        <f>'A3 Exploitation'!D371</f>
        <v>#DIV/0!</v>
      </c>
      <c r="C99" s="346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6" t="e">
        <f>'A4 Exploitation'!D371</f>
        <v>#DIV/0!</v>
      </c>
      <c r="C100" s="346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6"/>
      <c r="C101" s="346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6"/>
      <c r="C102" s="346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5" t="s">
        <v>468</v>
      </c>
      <c r="C105" s="345"/>
      <c r="D105" s="31"/>
      <c r="E105" s="31"/>
      <c r="F105" s="31"/>
      <c r="G105" s="31"/>
      <c r="H105" s="31"/>
      <c r="I105" s="31"/>
      <c r="J105" t="str">
        <f>D18</f>
        <v>Ennasr 1</v>
      </c>
    </row>
    <row r="106" spans="1:10" ht="33" customHeight="1" x14ac:dyDescent="0.25">
      <c r="A106" s="277" t="s">
        <v>280</v>
      </c>
      <c r="B106" s="346" t="e">
        <f>'A1 Exploitation'!D429</f>
        <v>#DIV/0!</v>
      </c>
      <c r="C106" s="346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6" t="e">
        <f>'A2 Exploitation'!D429</f>
        <v>#DIV/0!</v>
      </c>
      <c r="C107" s="346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6" t="e">
        <f>'A3 Exploitation'!D429</f>
        <v>#DIV/0!</v>
      </c>
      <c r="C108" s="346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6" t="e">
        <f>'A4 Exploitation'!D429</f>
        <v>#DIV/0!</v>
      </c>
      <c r="C109" s="346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6"/>
      <c r="C110" s="346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6"/>
      <c r="C111" s="346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5" t="s">
        <v>469</v>
      </c>
      <c r="C114" s="345"/>
      <c r="D114" s="31"/>
      <c r="E114" s="31"/>
      <c r="F114" s="31"/>
      <c r="G114" s="31"/>
      <c r="H114" s="31"/>
      <c r="I114" s="31"/>
      <c r="J114" t="str">
        <f>D18</f>
        <v>Ennasr 1</v>
      </c>
    </row>
    <row r="115" spans="1:10" ht="33" customHeight="1" x14ac:dyDescent="0.25">
      <c r="A115" s="277" t="s">
        <v>280</v>
      </c>
      <c r="B115" s="346">
        <f>'A1 Exploitation'!D476</f>
        <v>0.89583333333333337</v>
      </c>
      <c r="C115" s="346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6" t="e">
        <f>'A2 Exploitation'!D476</f>
        <v>#DIV/0!</v>
      </c>
      <c r="C116" s="346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6" t="e">
        <f>'A3 Exploitation'!D476</f>
        <v>#DIV/0!</v>
      </c>
      <c r="C117" s="346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6" t="e">
        <f>'A4 Exploitation'!D476</f>
        <v>#DIV/0!</v>
      </c>
      <c r="C118" s="346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6"/>
      <c r="C119" s="346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6"/>
      <c r="C120" s="346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5" t="s">
        <v>470</v>
      </c>
      <c r="C123" s="345"/>
      <c r="D123" s="31"/>
      <c r="E123" s="31"/>
      <c r="F123" s="31"/>
      <c r="G123" s="31"/>
      <c r="H123" s="31"/>
      <c r="I123" s="31"/>
      <c r="J123" t="str">
        <f>D18</f>
        <v>Ennasr 1</v>
      </c>
    </row>
    <row r="124" spans="1:10" ht="33" customHeight="1" x14ac:dyDescent="0.25">
      <c r="A124" s="277" t="s">
        <v>280</v>
      </c>
      <c r="B124" s="346" t="e">
        <f>'A1 Exploitation'!D527</f>
        <v>#DIV/0!</v>
      </c>
      <c r="C124" s="346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6" t="e">
        <f>'A2 Exploitation'!D527</f>
        <v>#DIV/0!</v>
      </c>
      <c r="C125" s="346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6" t="e">
        <f>'A3 Exploitation'!D527</f>
        <v>#DIV/0!</v>
      </c>
      <c r="C126" s="346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6" t="e">
        <f>'A4 Exploitation'!D527</f>
        <v>#DIV/0!</v>
      </c>
      <c r="C127" s="346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6"/>
      <c r="C128" s="346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6"/>
      <c r="C129" s="346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5" t="s">
        <v>471</v>
      </c>
      <c r="C132" s="345"/>
      <c r="D132" s="31"/>
      <c r="E132" s="31"/>
      <c r="F132" s="31"/>
      <c r="G132" s="31"/>
      <c r="H132" s="31"/>
      <c r="I132" s="31"/>
      <c r="J132" t="str">
        <f>D18</f>
        <v>Ennasr 1</v>
      </c>
    </row>
    <row r="133" spans="1:10" ht="33" customHeight="1" x14ac:dyDescent="0.25">
      <c r="A133" s="277" t="s">
        <v>280</v>
      </c>
      <c r="B133" s="346" t="e">
        <f>'A1 Exploitation'!D570</f>
        <v>#DIV/0!</v>
      </c>
      <c r="C133" s="346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6" t="e">
        <f>'A2 Exploitation'!D570</f>
        <v>#DIV/0!</v>
      </c>
      <c r="C134" s="346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6" t="e">
        <f>'A3 Exploitation'!D570</f>
        <v>#DIV/0!</v>
      </c>
      <c r="C135" s="346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6" t="e">
        <f>'A4 Exploitation'!D570</f>
        <v>#DIV/0!</v>
      </c>
      <c r="C136" s="346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6"/>
      <c r="C137" s="346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6"/>
      <c r="C138" s="346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5" t="s">
        <v>290</v>
      </c>
      <c r="C141" s="345"/>
      <c r="D141" s="31"/>
      <c r="E141" s="31"/>
      <c r="F141" s="31"/>
      <c r="G141" s="31"/>
      <c r="H141" s="31"/>
      <c r="I141" s="31"/>
      <c r="J141" t="str">
        <f>D18</f>
        <v>Ennasr 1</v>
      </c>
    </row>
    <row r="142" spans="1:10" ht="33" customHeight="1" x14ac:dyDescent="0.25">
      <c r="A142" s="277" t="s">
        <v>280</v>
      </c>
      <c r="B142" s="346">
        <f>'A1 Exploitation'!D610</f>
        <v>0.7857142857142857</v>
      </c>
      <c r="C142" s="346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6" t="e">
        <f>'A2 Exploitation'!D610</f>
        <v>#DIV/0!</v>
      </c>
      <c r="C143" s="346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6" t="e">
        <f>'A3 Exploitation'!D610</f>
        <v>#DIV/0!</v>
      </c>
      <c r="C144" s="346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6" t="e">
        <f>'A4 Exploitation'!D610</f>
        <v>#DIV/0!</v>
      </c>
      <c r="C145" s="346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6"/>
      <c r="C146" s="346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6"/>
      <c r="C147" s="346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5" t="s">
        <v>291</v>
      </c>
      <c r="C150" s="345"/>
      <c r="D150" s="31"/>
      <c r="E150" s="31"/>
      <c r="F150" s="31"/>
      <c r="G150" s="31"/>
      <c r="H150" s="31"/>
      <c r="I150" s="31"/>
      <c r="J150" t="str">
        <f>D18</f>
        <v>Ennasr 1</v>
      </c>
    </row>
    <row r="151" spans="1:10" ht="33" customHeight="1" x14ac:dyDescent="0.25">
      <c r="A151" s="277" t="s">
        <v>280</v>
      </c>
      <c r="B151" s="346">
        <f>'A1 Exploitation'!D673</f>
        <v>0.93243243243243246</v>
      </c>
      <c r="C151" s="346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6" t="e">
        <f>'A2 Exploitation'!D673</f>
        <v>#DIV/0!</v>
      </c>
      <c r="C152" s="346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6" t="e">
        <f>'A3 Exploitation'!D673</f>
        <v>#DIV/0!</v>
      </c>
      <c r="C153" s="346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6" t="e">
        <f>'A4 Exploitation'!D673</f>
        <v>#DIV/0!</v>
      </c>
      <c r="C154" s="346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6"/>
      <c r="C155" s="346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6"/>
      <c r="C156" s="346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9"/>
      <c r="C159" s="349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5" t="s">
        <v>472</v>
      </c>
      <c r="C160" s="345"/>
      <c r="D160" s="31"/>
      <c r="E160" s="31"/>
      <c r="F160" s="31"/>
      <c r="G160" s="31"/>
      <c r="H160" s="31"/>
      <c r="I160" s="31"/>
      <c r="J160" t="str">
        <f>D18</f>
        <v>Ennasr 1</v>
      </c>
    </row>
    <row r="161" spans="1:10" ht="33" customHeight="1" x14ac:dyDescent="0.25">
      <c r="A161" s="277" t="s">
        <v>280</v>
      </c>
      <c r="B161" s="346">
        <f>'A1 Exploitation'!D702</f>
        <v>0.73076923076923073</v>
      </c>
      <c r="C161" s="346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6" t="e">
        <f>'A2 Exploitation'!D702</f>
        <v>#DIV/0!</v>
      </c>
      <c r="C162" s="346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6" t="e">
        <f>'A3 Exploitation'!D702</f>
        <v>#DIV/0!</v>
      </c>
      <c r="C163" s="346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6" t="e">
        <f>'A4 Exploitation'!D702</f>
        <v>#DIV/0!</v>
      </c>
      <c r="C164" s="346"/>
    </row>
    <row r="165" spans="1:10" ht="33" customHeight="1" x14ac:dyDescent="0.25">
      <c r="A165" s="276" t="s">
        <v>284</v>
      </c>
      <c r="B165" s="346"/>
      <c r="C165" s="346"/>
    </row>
    <row r="166" spans="1:10" ht="18" x14ac:dyDescent="0.25">
      <c r="A166" s="276" t="s">
        <v>285</v>
      </c>
      <c r="B166" s="346"/>
      <c r="C166" s="346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5" t="s">
        <v>473</v>
      </c>
      <c r="C169" s="345"/>
      <c r="J169" t="str">
        <f>D18</f>
        <v>Ennasr 1</v>
      </c>
    </row>
    <row r="170" spans="1:10" ht="33" customHeight="1" x14ac:dyDescent="0.25">
      <c r="A170" s="277" t="s">
        <v>280</v>
      </c>
      <c r="B170" s="346">
        <f>'A1 Exploitation'!D726</f>
        <v>0.8125</v>
      </c>
      <c r="C170" s="346"/>
    </row>
    <row r="171" spans="1:10" ht="33" customHeight="1" x14ac:dyDescent="0.25">
      <c r="A171" s="276" t="s">
        <v>281</v>
      </c>
      <c r="B171" s="346" t="e">
        <f>'A2 Exploitation'!D726</f>
        <v>#DIV/0!</v>
      </c>
      <c r="C171" s="346"/>
    </row>
    <row r="172" spans="1:10" ht="33" customHeight="1" x14ac:dyDescent="0.25">
      <c r="A172" s="277" t="s">
        <v>282</v>
      </c>
      <c r="B172" s="346" t="e">
        <f>'A3 Exploitation'!D726</f>
        <v>#DIV/0!</v>
      </c>
      <c r="C172" s="346"/>
    </row>
    <row r="173" spans="1:10" ht="33" customHeight="1" x14ac:dyDescent="0.25">
      <c r="A173" s="277" t="s">
        <v>283</v>
      </c>
      <c r="B173" s="346" t="e">
        <f>'A4 Exploitation'!D726</f>
        <v>#DIV/0!</v>
      </c>
      <c r="C173" s="346"/>
    </row>
    <row r="174" spans="1:10" ht="33" customHeight="1" x14ac:dyDescent="0.25">
      <c r="A174" s="276" t="s">
        <v>284</v>
      </c>
      <c r="B174" s="346"/>
      <c r="C174" s="346"/>
    </row>
    <row r="175" spans="1:10" ht="18" x14ac:dyDescent="0.25">
      <c r="A175" s="276" t="s">
        <v>285</v>
      </c>
      <c r="B175" s="346"/>
      <c r="C175" s="346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5" t="s">
        <v>292</v>
      </c>
      <c r="C178" s="345"/>
      <c r="J178" t="str">
        <f>D18</f>
        <v>Ennasr 1</v>
      </c>
    </row>
    <row r="179" spans="1:10" ht="33" customHeight="1" x14ac:dyDescent="0.25">
      <c r="A179" s="277" t="s">
        <v>280</v>
      </c>
      <c r="B179" s="346">
        <f>'A1 Technique'!D199</f>
        <v>0.8</v>
      </c>
      <c r="C179" s="346"/>
    </row>
    <row r="180" spans="1:10" ht="33" customHeight="1" x14ac:dyDescent="0.25">
      <c r="A180" s="276" t="s">
        <v>281</v>
      </c>
      <c r="B180" s="346" t="e">
        <f>'A2 Technique'!D199</f>
        <v>#DIV/0!</v>
      </c>
      <c r="C180" s="346"/>
    </row>
    <row r="181" spans="1:10" ht="33" customHeight="1" x14ac:dyDescent="0.25">
      <c r="A181" s="277" t="s">
        <v>282</v>
      </c>
      <c r="B181" s="346" t="e">
        <f>'A3 Technique'!D199</f>
        <v>#DIV/0!</v>
      </c>
      <c r="C181" s="346"/>
    </row>
    <row r="182" spans="1:10" ht="33" customHeight="1" x14ac:dyDescent="0.25">
      <c r="A182" s="277" t="s">
        <v>283</v>
      </c>
      <c r="B182" s="346" t="e">
        <f>'A4 Technique'!D199</f>
        <v>#DIV/0!</v>
      </c>
      <c r="C182" s="346"/>
    </row>
    <row r="183" spans="1:10" ht="33" customHeight="1" x14ac:dyDescent="0.25">
      <c r="A183" s="276" t="s">
        <v>284</v>
      </c>
      <c r="B183" s="346"/>
      <c r="C183" s="346"/>
    </row>
    <row r="184" spans="1:10" ht="18" x14ac:dyDescent="0.25">
      <c r="A184" s="276" t="s">
        <v>285</v>
      </c>
      <c r="B184" s="346"/>
      <c r="C184" s="34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6" zoomScaleNormal="100" zoomScaleSheetLayoutView="66" workbookViewId="0">
      <selection activeCell="F683" sqref="F68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8"/>
      <c r="E1" s="378"/>
      <c r="F1" s="378"/>
      <c r="G1" s="37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9" t="s">
        <v>151</v>
      </c>
      <c r="B7" s="379"/>
      <c r="C7" s="379"/>
      <c r="D7" s="379"/>
      <c r="E7" s="379"/>
      <c r="F7" s="379"/>
      <c r="G7" s="82"/>
    </row>
    <row r="8" spans="1:7" ht="22.5" x14ac:dyDescent="0.45">
      <c r="A8" s="380" t="str">
        <f>'Page de garde'!D18</f>
        <v>Ennasr 1</v>
      </c>
      <c r="B8" s="380"/>
      <c r="C8" s="380"/>
      <c r="D8" s="380"/>
      <c r="E8" s="380"/>
      <c r="F8" s="380"/>
      <c r="G8" s="82"/>
    </row>
    <row r="9" spans="1:7" ht="22.5" x14ac:dyDescent="0.45">
      <c r="A9" s="278" t="s">
        <v>39</v>
      </c>
      <c r="B9" s="381" t="s">
        <v>476</v>
      </c>
      <c r="C9" s="381"/>
      <c r="D9" s="381"/>
      <c r="E9" s="381"/>
      <c r="F9" s="381"/>
      <c r="G9" s="82"/>
    </row>
    <row r="10" spans="1:7" ht="22.5" x14ac:dyDescent="0.45">
      <c r="A10" s="279" t="s">
        <v>41</v>
      </c>
      <c r="B10" s="382" t="s">
        <v>477</v>
      </c>
      <c r="C10" s="382"/>
      <c r="D10" s="382"/>
      <c r="E10" s="382"/>
      <c r="F10" s="382"/>
      <c r="G10" s="82"/>
    </row>
    <row r="11" spans="1:7" ht="22.5" x14ac:dyDescent="0.45">
      <c r="A11" s="278" t="s">
        <v>40</v>
      </c>
      <c r="B11" s="377">
        <v>43592</v>
      </c>
      <c r="C11" s="377"/>
      <c r="D11" s="377"/>
      <c r="E11" s="377"/>
      <c r="F11" s="377"/>
      <c r="G11" s="82"/>
    </row>
    <row r="12" spans="1:7" ht="22.5" x14ac:dyDescent="0.45">
      <c r="A12" s="278" t="s">
        <v>200</v>
      </c>
      <c r="B12" s="383">
        <f>D730</f>
        <v>0.81557377049180324</v>
      </c>
      <c r="C12" s="383"/>
      <c r="D12" s="383"/>
      <c r="E12" s="383"/>
      <c r="F12" s="383"/>
      <c r="G12" s="82"/>
    </row>
    <row r="13" spans="1:7" ht="22.5" x14ac:dyDescent="0.45">
      <c r="A13" s="81"/>
      <c r="B13" s="79"/>
      <c r="C13" s="79"/>
      <c r="D13" s="378"/>
      <c r="E13" s="378"/>
      <c r="F13" s="378"/>
      <c r="G13" s="37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43592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88.5" customHeight="1" x14ac:dyDescent="0.4">
      <c r="A24" s="92" t="s">
        <v>431</v>
      </c>
      <c r="B24" s="89">
        <v>0</v>
      </c>
      <c r="C24" s="89"/>
      <c r="D24" s="117" t="s">
        <v>560</v>
      </c>
      <c r="E24" s="117" t="s">
        <v>520</v>
      </c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0.8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537</v>
      </c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294" x14ac:dyDescent="0.4">
      <c r="A35" s="97" t="s">
        <v>400</v>
      </c>
      <c r="B35" s="89">
        <v>0</v>
      </c>
      <c r="C35" s="98">
        <f>IF(B35=0, -5, "0")</f>
        <v>-5</v>
      </c>
      <c r="D35" s="117" t="s">
        <v>478</v>
      </c>
      <c r="E35" s="90" t="s">
        <v>479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1</v>
      </c>
      <c r="C39" s="89"/>
      <c r="D39" s="90" t="s">
        <v>538</v>
      </c>
      <c r="E39" s="90" t="s">
        <v>539</v>
      </c>
      <c r="F39" s="90"/>
      <c r="G39" s="83"/>
    </row>
    <row r="40" spans="1:7" ht="51.75" customHeight="1" x14ac:dyDescent="0.4">
      <c r="A40" s="88" t="s">
        <v>302</v>
      </c>
      <c r="B40" s="89">
        <v>1</v>
      </c>
      <c r="C40" s="89"/>
      <c r="D40" s="117" t="s">
        <v>540</v>
      </c>
      <c r="E40" s="90" t="s">
        <v>480</v>
      </c>
      <c r="F40" s="90"/>
      <c r="G40" s="83"/>
    </row>
    <row r="41" spans="1:7" ht="126.75" customHeight="1" x14ac:dyDescent="0.4">
      <c r="A41" s="88" t="s">
        <v>312</v>
      </c>
      <c r="B41" s="89">
        <v>1</v>
      </c>
      <c r="C41" s="89"/>
      <c r="D41" s="117" t="s">
        <v>481</v>
      </c>
      <c r="E41" s="90" t="s">
        <v>541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0</v>
      </c>
      <c r="C43" s="89"/>
      <c r="D43" s="271">
        <v>0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0.57894736842105265</v>
      </c>
      <c r="E48" s="79"/>
      <c r="F48" s="83"/>
      <c r="G48" s="83"/>
    </row>
    <row r="49" spans="1:7" ht="21" x14ac:dyDescent="0.3">
      <c r="A49" s="387"/>
      <c r="B49" s="387"/>
      <c r="C49" s="387"/>
      <c r="D49" s="387"/>
      <c r="E49" s="387"/>
      <c r="F49" s="387"/>
      <c r="G49" s="38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43592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8"/>
      <c r="B103" s="436"/>
      <c r="C103" s="436"/>
      <c r="D103" s="436"/>
      <c r="E103" s="436"/>
      <c r="F103" s="442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8"/>
      <c r="B111" s="436"/>
      <c r="C111" s="436"/>
      <c r="D111" s="436"/>
      <c r="E111" s="436"/>
      <c r="F111" s="442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6"/>
      <c r="B120" s="436"/>
      <c r="C120" s="436"/>
      <c r="D120" s="436"/>
      <c r="E120" s="436"/>
      <c r="F120" s="436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7"/>
      <c r="B132" s="437"/>
      <c r="C132" s="437"/>
      <c r="D132" s="437"/>
      <c r="E132" s="437"/>
      <c r="F132" s="437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8"/>
      <c r="B165" s="436"/>
      <c r="C165" s="436"/>
      <c r="D165" s="436"/>
      <c r="E165" s="436"/>
      <c r="F165" s="436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9"/>
      <c r="B176" s="440"/>
      <c r="C176" s="440"/>
      <c r="D176" s="440"/>
      <c r="E176" s="440"/>
      <c r="F176" s="440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1"/>
      <c r="B188" s="441"/>
      <c r="C188" s="441"/>
      <c r="D188" s="441"/>
      <c r="E188" s="441"/>
      <c r="F188" s="44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43592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4" t="s">
        <v>34</v>
      </c>
      <c r="B203" s="375"/>
      <c r="C203" s="37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7"/>
      <c r="B205" s="387"/>
      <c r="C205" s="387"/>
      <c r="D205" s="387"/>
      <c r="E205" s="387"/>
      <c r="F205" s="38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4" t="s">
        <v>34</v>
      </c>
      <c r="B227" s="375"/>
      <c r="C227" s="37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7"/>
      <c r="B229" s="387"/>
      <c r="C229" s="387"/>
      <c r="D229" s="387"/>
      <c r="E229" s="387"/>
      <c r="F229" s="38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4" t="s">
        <v>34</v>
      </c>
      <c r="B245" s="375"/>
      <c r="C245" s="37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7"/>
      <c r="B250" s="387"/>
      <c r="C250" s="387"/>
      <c r="D250" s="387"/>
      <c r="E250" s="387"/>
      <c r="F250" s="38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43592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4" t="s">
        <v>34</v>
      </c>
      <c r="B265" s="375"/>
      <c r="C265" s="37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43592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357" t="s">
        <v>310</v>
      </c>
      <c r="B358" s="357"/>
      <c r="C358" s="357"/>
      <c r="D358" s="357"/>
      <c r="E358" s="357"/>
      <c r="F358" s="35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43592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4"/>
      <c r="B415" s="385"/>
      <c r="C415" s="385"/>
      <c r="D415" s="385"/>
      <c r="E415" s="385"/>
      <c r="F415" s="385"/>
      <c r="G415" s="385"/>
    </row>
    <row r="416" spans="1:7" ht="24.75" x14ac:dyDescent="0.4">
      <c r="A416" s="353" t="s">
        <v>319</v>
      </c>
      <c r="B416" s="353"/>
      <c r="C416" s="353"/>
      <c r="D416" s="353"/>
      <c r="E416" s="353"/>
      <c r="F416" s="35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43592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 t="s">
        <v>30</v>
      </c>
      <c r="C437" s="89"/>
      <c r="D437" s="90" t="s">
        <v>529</v>
      </c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8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126" x14ac:dyDescent="0.4">
      <c r="A450" s="88" t="s">
        <v>274</v>
      </c>
      <c r="B450" s="89">
        <v>1</v>
      </c>
      <c r="C450" s="89"/>
      <c r="D450" s="117" t="s">
        <v>498</v>
      </c>
      <c r="E450" s="117" t="s">
        <v>499</v>
      </c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105" x14ac:dyDescent="0.4">
      <c r="A453" s="149" t="s">
        <v>361</v>
      </c>
      <c r="B453" s="89">
        <v>1</v>
      </c>
      <c r="C453" s="116" t="str">
        <f>IF(B453=0, -5, "0")</f>
        <v>0</v>
      </c>
      <c r="D453" s="340" t="s">
        <v>503</v>
      </c>
      <c r="E453" s="117" t="s">
        <v>482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105" x14ac:dyDescent="0.4">
      <c r="A460" s="88" t="s">
        <v>150</v>
      </c>
      <c r="B460" s="89">
        <v>1</v>
      </c>
      <c r="C460" s="89"/>
      <c r="D460" s="117" t="s">
        <v>483</v>
      </c>
      <c r="E460" s="117" t="s">
        <v>542</v>
      </c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3" t="s">
        <v>310</v>
      </c>
      <c r="B464" s="353"/>
      <c r="C464" s="353"/>
      <c r="D464" s="353"/>
      <c r="E464" s="353"/>
      <c r="F464" s="353"/>
      <c r="G464" s="83"/>
    </row>
    <row r="465" spans="1:7" ht="63" x14ac:dyDescent="0.4">
      <c r="A465" s="88" t="s">
        <v>328</v>
      </c>
      <c r="B465" s="89">
        <v>1</v>
      </c>
      <c r="C465" s="151"/>
      <c r="D465" s="107" t="s">
        <v>543</v>
      </c>
      <c r="E465" s="107" t="s">
        <v>544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47" x14ac:dyDescent="0.4">
      <c r="A468" s="128" t="s">
        <v>317</v>
      </c>
      <c r="B468" s="89">
        <v>1</v>
      </c>
      <c r="C468" s="89"/>
      <c r="D468" s="130" t="s">
        <v>484</v>
      </c>
      <c r="E468" s="117" t="s">
        <v>485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0.875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0.89583333333333337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3" t="s">
        <v>425</v>
      </c>
      <c r="B478" s="363"/>
      <c r="C478" s="363"/>
      <c r="D478" s="363"/>
      <c r="E478" s="363"/>
      <c r="F478" s="363"/>
      <c r="G478" s="83"/>
    </row>
    <row r="479" spans="1:7" ht="21" customHeight="1" x14ac:dyDescent="0.4">
      <c r="A479" s="162">
        <f>B11</f>
        <v>43592</v>
      </c>
      <c r="F479" s="2"/>
      <c r="G479" s="83"/>
    </row>
    <row r="480" spans="1:7" ht="21" x14ac:dyDescent="0.4">
      <c r="A480" s="354" t="s">
        <v>28</v>
      </c>
      <c r="B480" s="355" t="s">
        <v>29</v>
      </c>
      <c r="C480" s="355"/>
      <c r="D480" s="355" t="s">
        <v>42</v>
      </c>
      <c r="E480" s="356" t="s">
        <v>266</v>
      </c>
      <c r="F480" s="356" t="s">
        <v>301</v>
      </c>
      <c r="G480" s="83"/>
    </row>
    <row r="481" spans="1:7" ht="21" x14ac:dyDescent="0.4">
      <c r="A481" s="354"/>
      <c r="B481" s="291" t="s">
        <v>32</v>
      </c>
      <c r="C481" s="291" t="s">
        <v>31</v>
      </c>
      <c r="D481" s="355"/>
      <c r="E481" s="356"/>
      <c r="F481" s="35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1" t="s">
        <v>23</v>
      </c>
      <c r="B505" s="392"/>
      <c r="C505" s="392"/>
      <c r="D505" s="392"/>
      <c r="E505" s="392"/>
      <c r="F505" s="39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390"/>
      <c r="C518" s="390"/>
      <c r="D518" s="390"/>
      <c r="E518" s="390"/>
      <c r="F518" s="39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4" t="s">
        <v>97</v>
      </c>
      <c r="B530" s="364"/>
      <c r="C530" s="364"/>
      <c r="D530" s="364"/>
      <c r="E530" s="364"/>
      <c r="F530" s="364"/>
      <c r="G530" s="83"/>
    </row>
    <row r="531" spans="1:7" ht="22.5" customHeight="1" x14ac:dyDescent="0.4">
      <c r="A531" s="162">
        <f>B11</f>
        <v>43592</v>
      </c>
      <c r="B531" s="83"/>
      <c r="C531" s="83"/>
      <c r="D531" s="95"/>
      <c r="E531" s="95"/>
      <c r="F531" s="95"/>
      <c r="G531" s="83"/>
    </row>
    <row r="532" spans="1:7" ht="21" x14ac:dyDescent="0.4">
      <c r="A532" s="394" t="s">
        <v>28</v>
      </c>
      <c r="B532" s="396" t="s">
        <v>29</v>
      </c>
      <c r="C532" s="397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395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1"/>
      <c r="D535" s="361"/>
      <c r="E535" s="361"/>
      <c r="F535" s="36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4" t="s">
        <v>34</v>
      </c>
      <c r="B542" s="375"/>
      <c r="C542" s="37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4" t="s">
        <v>33</v>
      </c>
      <c r="B543" s="375"/>
      <c r="C543" s="37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7"/>
      <c r="B544" s="387"/>
      <c r="C544" s="387"/>
      <c r="D544" s="387"/>
      <c r="E544" s="387"/>
      <c r="F544" s="38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8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424"/>
      <c r="D557" s="424"/>
      <c r="E557" s="424"/>
      <c r="F557" s="42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7"/>
      <c r="B572" s="387"/>
      <c r="C572" s="387"/>
      <c r="D572" s="387"/>
      <c r="E572" s="387"/>
      <c r="F572" s="387"/>
      <c r="G572" s="83"/>
    </row>
    <row r="573" spans="1:7" ht="22.5" x14ac:dyDescent="0.45">
      <c r="A573" s="350" t="s">
        <v>19</v>
      </c>
      <c r="B573" s="350"/>
      <c r="C573" s="350"/>
      <c r="D573" s="350"/>
      <c r="E573" s="350"/>
      <c r="F573" s="350"/>
      <c r="G573" s="83"/>
    </row>
    <row r="574" spans="1:7" ht="22.5" x14ac:dyDescent="0.4">
      <c r="A574" s="169">
        <f>B11</f>
        <v>43592</v>
      </c>
      <c r="B574" s="83"/>
      <c r="C574" s="83"/>
      <c r="D574" s="238"/>
      <c r="E574" s="238"/>
      <c r="F574" s="238"/>
      <c r="G574" s="83"/>
    </row>
    <row r="575" spans="1:7" ht="21" x14ac:dyDescent="0.4">
      <c r="A575" s="354" t="s">
        <v>28</v>
      </c>
      <c r="B575" s="355" t="s">
        <v>29</v>
      </c>
      <c r="C575" s="355"/>
      <c r="D575" s="355" t="s">
        <v>42</v>
      </c>
      <c r="E575" s="356" t="s">
        <v>266</v>
      </c>
      <c r="F575" s="356" t="s">
        <v>301</v>
      </c>
      <c r="G575" s="83"/>
    </row>
    <row r="576" spans="1:7" ht="21" x14ac:dyDescent="0.4">
      <c r="A576" s="354"/>
      <c r="B576" s="291" t="s">
        <v>32</v>
      </c>
      <c r="C576" s="291" t="s">
        <v>31</v>
      </c>
      <c r="D576" s="355"/>
      <c r="E576" s="356"/>
      <c r="F576" s="35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126" x14ac:dyDescent="0.4">
      <c r="A579" s="88" t="s">
        <v>86</v>
      </c>
      <c r="B579" s="89">
        <v>0</v>
      </c>
      <c r="C579" s="89"/>
      <c r="D579" s="117" t="s">
        <v>500</v>
      </c>
      <c r="E579" s="90" t="s">
        <v>501</v>
      </c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0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16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>
        <f>D588/(COUNT(B579:C587)*2)</f>
        <v>0.88888888888888884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126" x14ac:dyDescent="0.4">
      <c r="A592" s="88" t="s">
        <v>87</v>
      </c>
      <c r="B592" s="89">
        <v>0</v>
      </c>
      <c r="C592" s="89"/>
      <c r="D592" s="90" t="s">
        <v>545</v>
      </c>
      <c r="E592" s="90" t="s">
        <v>486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75" customHeight="1" x14ac:dyDescent="0.4">
      <c r="A597" s="88" t="s">
        <v>150</v>
      </c>
      <c r="B597" s="89">
        <v>1</v>
      </c>
      <c r="C597" s="89"/>
      <c r="D597" s="117" t="s">
        <v>487</v>
      </c>
      <c r="E597" s="117" t="s">
        <v>488</v>
      </c>
      <c r="F597" s="90"/>
      <c r="G597" s="83"/>
    </row>
    <row r="598" spans="1:7" s="275" customFormat="1" ht="39.75" customHeight="1" x14ac:dyDescent="0.3">
      <c r="A598" s="351" t="s">
        <v>383</v>
      </c>
      <c r="B598" s="352"/>
      <c r="C598" s="352"/>
      <c r="D598" s="352"/>
      <c r="E598" s="352"/>
      <c r="F598" s="352"/>
      <c r="G598" s="352"/>
    </row>
    <row r="599" spans="1:7" ht="63.75" customHeight="1" x14ac:dyDescent="0.4">
      <c r="A599" s="92" t="s">
        <v>328</v>
      </c>
      <c r="B599" s="89">
        <v>1</v>
      </c>
      <c r="C599" s="181"/>
      <c r="D599" s="117" t="s">
        <v>546</v>
      </c>
      <c r="E599" s="90" t="s">
        <v>547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63" x14ac:dyDescent="0.4">
      <c r="A602" s="106" t="s">
        <v>376</v>
      </c>
      <c r="B602" s="89">
        <v>1</v>
      </c>
      <c r="C602" s="89"/>
      <c r="D602" s="337" t="s">
        <v>489</v>
      </c>
      <c r="E602" s="339" t="s">
        <v>502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17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D606/(COUNT(B592:C597,B599:C605)*2)</f>
        <v>0.70833333333333337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33</v>
      </c>
      <c r="E609" s="203"/>
      <c r="F609" s="203"/>
      <c r="G609" s="83"/>
    </row>
    <row r="610" spans="1:7" ht="22.5" x14ac:dyDescent="0.45">
      <c r="A610" s="421" t="s">
        <v>170</v>
      </c>
      <c r="B610" s="422"/>
      <c r="C610" s="423"/>
      <c r="D610" s="305">
        <f>D609/(COUNT(B579:C587,B592:C605)*2)</f>
        <v>0.7857142857142857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0" t="s">
        <v>8</v>
      </c>
      <c r="B612" s="350"/>
      <c r="C612" s="350"/>
      <c r="D612" s="350"/>
      <c r="E612" s="350"/>
      <c r="F612" s="350"/>
      <c r="G612" s="83"/>
    </row>
    <row r="613" spans="1:7" ht="22.5" x14ac:dyDescent="0.4">
      <c r="A613" s="105">
        <f>B11</f>
        <v>43592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0</v>
      </c>
      <c r="C624" s="89"/>
      <c r="D624" s="88" t="s">
        <v>490</v>
      </c>
      <c r="E624" s="90" t="s">
        <v>548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16</v>
      </c>
      <c r="E627" s="431"/>
      <c r="F627" s="411"/>
      <c r="G627" s="83"/>
    </row>
    <row r="628" spans="1:7" ht="21" x14ac:dyDescent="0.4">
      <c r="A628" s="409" t="s">
        <v>33</v>
      </c>
      <c r="B628" s="409"/>
      <c r="C628" s="409"/>
      <c r="D628" s="295">
        <f>D627/(COUNT(B618:C626)*2)</f>
        <v>0.88888888888888884</v>
      </c>
      <c r="E628" s="432"/>
      <c r="F628" s="386"/>
      <c r="G628" s="83"/>
    </row>
    <row r="629" spans="1:7" ht="21" x14ac:dyDescent="0.4">
      <c r="A629" s="104"/>
      <c r="B629" s="83"/>
      <c r="C629" s="430"/>
      <c r="D629" s="430"/>
      <c r="E629" s="430"/>
      <c r="F629" s="43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549</v>
      </c>
      <c r="E631" s="90" t="s">
        <v>491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4" t="s">
        <v>34</v>
      </c>
      <c r="B639" s="375"/>
      <c r="C639" s="376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4" t="s">
        <v>34</v>
      </c>
      <c r="B650" s="375"/>
      <c r="C650" s="37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7"/>
      <c r="B652" s="427"/>
      <c r="C652" s="427"/>
      <c r="D652" s="427"/>
      <c r="E652" s="427"/>
      <c r="F652" s="427"/>
      <c r="G652" s="427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126" x14ac:dyDescent="0.4">
      <c r="A655" s="138" t="s">
        <v>419</v>
      </c>
      <c r="B655" s="89">
        <v>1</v>
      </c>
      <c r="C655" s="99"/>
      <c r="D655" s="96" t="s">
        <v>531</v>
      </c>
      <c r="E655" s="117" t="s">
        <v>530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84" x14ac:dyDescent="0.4">
      <c r="A662" s="92" t="s">
        <v>328</v>
      </c>
      <c r="B662" s="89">
        <v>1</v>
      </c>
      <c r="C662" s="205"/>
      <c r="D662" s="96" t="s">
        <v>550</v>
      </c>
      <c r="E662" s="90" t="s">
        <v>551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0.93243243243243246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0" t="s">
        <v>355</v>
      </c>
      <c r="B676" s="350"/>
      <c r="C676" s="350"/>
      <c r="D676" s="350"/>
      <c r="E676" s="350"/>
      <c r="F676" s="350"/>
      <c r="G676" s="83"/>
    </row>
    <row r="677" spans="1:7" ht="21" x14ac:dyDescent="0.4">
      <c r="A677" s="169">
        <f>B11</f>
        <v>43592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1</v>
      </c>
      <c r="C683" s="89"/>
      <c r="D683" s="90" t="s">
        <v>532</v>
      </c>
      <c r="E683" s="90" t="s">
        <v>563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99.75" customHeight="1" x14ac:dyDescent="0.4">
      <c r="A692" s="163" t="s">
        <v>179</v>
      </c>
      <c r="B692" s="89">
        <v>1</v>
      </c>
      <c r="C692" s="185"/>
      <c r="D692" s="176" t="s">
        <v>492</v>
      </c>
      <c r="E692" s="90" t="s">
        <v>493</v>
      </c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63" x14ac:dyDescent="0.4">
      <c r="A697" s="177" t="s">
        <v>318</v>
      </c>
      <c r="B697" s="89">
        <v>0</v>
      </c>
      <c r="C697" s="99"/>
      <c r="D697" s="88" t="s">
        <v>494</v>
      </c>
      <c r="E697" s="90" t="s">
        <v>495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63" x14ac:dyDescent="0.4">
      <c r="A699" s="177" t="s">
        <v>420</v>
      </c>
      <c r="B699" s="89">
        <v>1</v>
      </c>
      <c r="C699" s="99"/>
      <c r="D699" s="338" t="s">
        <v>533</v>
      </c>
      <c r="E699" s="90" t="s">
        <v>534</v>
      </c>
      <c r="F699" s="90"/>
      <c r="G699" s="83"/>
    </row>
    <row r="700" spans="1:7" ht="89.25" customHeight="1" x14ac:dyDescent="0.45">
      <c r="A700" s="92" t="s">
        <v>422</v>
      </c>
      <c r="B700" s="89">
        <v>0</v>
      </c>
      <c r="C700" s="89"/>
      <c r="D700" s="271">
        <v>0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0.73076923076923073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6" t="s">
        <v>459</v>
      </c>
      <c r="B704" s="426"/>
      <c r="C704" s="426"/>
      <c r="D704" s="426"/>
      <c r="E704" s="426"/>
      <c r="F704" s="426"/>
      <c r="G704" s="184"/>
    </row>
    <row r="705" spans="1:7" ht="21" customHeight="1" x14ac:dyDescent="0.4">
      <c r="A705" s="169">
        <f>B11</f>
        <v>43592</v>
      </c>
      <c r="B705" s="83"/>
      <c r="C705" s="83"/>
      <c r="D705" s="183"/>
      <c r="E705" s="183"/>
      <c r="F705" s="183"/>
      <c r="G705" s="184"/>
    </row>
    <row r="706" spans="1:7" ht="21" x14ac:dyDescent="0.4">
      <c r="A706" s="433" t="s">
        <v>28</v>
      </c>
      <c r="B706" s="396" t="s">
        <v>29</v>
      </c>
      <c r="C706" s="396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47" x14ac:dyDescent="0.4">
      <c r="A711" s="109" t="s">
        <v>316</v>
      </c>
      <c r="B711" s="185">
        <v>0</v>
      </c>
      <c r="C711" s="185"/>
      <c r="D711" s="341" t="s">
        <v>496</v>
      </c>
      <c r="E711" s="135" t="s">
        <v>497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1</v>
      </c>
      <c r="C714" s="185"/>
      <c r="D714" s="109" t="s">
        <v>535</v>
      </c>
      <c r="E714" s="109" t="s">
        <v>536</v>
      </c>
      <c r="F714" s="135"/>
      <c r="G714" s="184"/>
    </row>
    <row r="715" spans="1:7" ht="21" x14ac:dyDescent="0.4">
      <c r="A715" s="284" t="s">
        <v>34</v>
      </c>
      <c r="B715" s="428"/>
      <c r="C715" s="429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28"/>
      <c r="C716" s="429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0.8125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0.81557377049180324</v>
      </c>
      <c r="E730" s="3"/>
      <c r="F730" s="3"/>
    </row>
  </sheetData>
  <sheetProtection algorithmName="SHA-512" hashValue="0IlIZM90hvnl93Amk/u9LhRM6amsTfVoqPDFKKzkjquOYl6izd0cMMyQIXVwd2peRKqLlpoZ/mg8ftyWekS8jQ==" saltValue="d3NS78eMzNvoeqcYjhWHzg==" spinCount="100000" sheet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B678:C678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599:B605 B122:B128 B681:B700 B579:B587 B85:B102 B312:B319 B379:B389 B465:B471 B519:B525 B417:B424 B492:B504 B292:B299 B719:B721 B662:B668 B437:B444 B66:B82 B257:B264 B348:B356 B178:B185 B536:B541 B643:B649 B269:B289 B231:B235 B710:B714 B105:B110 B140:B146 B237:B244 B449:B463 B528:B529 B484:B490 B631:B638 B30:B37 B592:B597 B654:B660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0" orientation="portrait" r:id="rId1"/>
  <rowBreaks count="4" manualBreakCount="4">
    <brk id="372" max="6" man="1"/>
    <brk id="462" max="6" man="1"/>
    <brk id="525" max="6" man="1"/>
    <brk id="60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9" sqref="D2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4"/>
      <c r="E1" s="444"/>
      <c r="F1" s="444"/>
      <c r="G1" s="44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5" t="s">
        <v>46</v>
      </c>
      <c r="B6" s="445"/>
      <c r="C6" s="445"/>
      <c r="D6" s="445"/>
      <c r="E6" s="445"/>
      <c r="F6" s="445"/>
      <c r="G6" s="66"/>
    </row>
    <row r="7" spans="1:7" s="2" customFormat="1" ht="21.75" customHeight="1" x14ac:dyDescent="0.45">
      <c r="A7" s="446" t="str">
        <f>'Page de garde'!D18</f>
        <v>Ennasr 1</v>
      </c>
      <c r="B7" s="446"/>
      <c r="C7" s="446"/>
      <c r="D7" s="446"/>
      <c r="E7" s="446"/>
      <c r="F7" s="446"/>
      <c r="G7" s="66"/>
    </row>
    <row r="8" spans="1:7" s="2" customFormat="1" ht="24" x14ac:dyDescent="0.45">
      <c r="A8" s="329" t="s">
        <v>39</v>
      </c>
      <c r="B8" s="447" t="str">
        <f>'A1 Exploitation'!B9:F9</f>
        <v>Dr Raja Bouhalfaya</v>
      </c>
      <c r="C8" s="447"/>
      <c r="D8" s="447"/>
      <c r="E8" s="447"/>
      <c r="F8" s="447"/>
      <c r="G8" s="66"/>
    </row>
    <row r="9" spans="1:7" s="2" customFormat="1" ht="24" x14ac:dyDescent="0.45">
      <c r="A9" s="330" t="s">
        <v>41</v>
      </c>
      <c r="B9" s="448" t="str">
        <f>'A1 Exploitation'!B10:F10</f>
        <v>Directeur du magasin et chefs rayons</v>
      </c>
      <c r="C9" s="448"/>
      <c r="D9" s="448"/>
      <c r="E9" s="448"/>
      <c r="F9" s="448"/>
      <c r="G9" s="66"/>
    </row>
    <row r="10" spans="1:7" s="2" customFormat="1" ht="24" x14ac:dyDescent="0.45">
      <c r="A10" s="329" t="s">
        <v>40</v>
      </c>
      <c r="B10" s="443">
        <f>'A1 Exploitation'!B11:F11</f>
        <v>43592</v>
      </c>
      <c r="C10" s="443"/>
      <c r="D10" s="443"/>
      <c r="E10" s="443"/>
      <c r="F10" s="443"/>
      <c r="G10" s="66"/>
    </row>
    <row r="11" spans="1:7" s="2" customFormat="1" ht="24" x14ac:dyDescent="0.45">
      <c r="A11" s="329" t="s">
        <v>250</v>
      </c>
      <c r="B11" s="449">
        <f>D199</f>
        <v>0.8</v>
      </c>
      <c r="C11" s="449"/>
      <c r="D11" s="449"/>
      <c r="E11" s="449"/>
      <c r="F11" s="449"/>
      <c r="G11" s="66"/>
    </row>
    <row r="12" spans="1:7" s="2" customFormat="1" ht="22.5" x14ac:dyDescent="0.45">
      <c r="A12" s="1"/>
      <c r="D12" s="378"/>
      <c r="E12" s="378"/>
      <c r="F12" s="378"/>
      <c r="G12" s="378"/>
    </row>
    <row r="13" spans="1:7" s="2" customFormat="1" ht="11.25" customHeight="1" x14ac:dyDescent="0.3">
      <c r="A13" s="450" t="s">
        <v>28</v>
      </c>
      <c r="B13" s="451" t="s">
        <v>29</v>
      </c>
      <c r="C13" s="451"/>
      <c r="D13" s="451" t="s">
        <v>42</v>
      </c>
      <c r="E13" s="451" t="s">
        <v>160</v>
      </c>
      <c r="F13" s="451" t="s">
        <v>161</v>
      </c>
    </row>
    <row r="14" spans="1:7" s="2" customFormat="1" ht="12.75" customHeight="1" x14ac:dyDescent="0.3">
      <c r="A14" s="450"/>
      <c r="B14" s="336" t="s">
        <v>32</v>
      </c>
      <c r="C14" s="336" t="s">
        <v>31</v>
      </c>
      <c r="D14" s="451"/>
      <c r="E14" s="451"/>
      <c r="F14" s="451"/>
      <c r="G14" s="65"/>
    </row>
    <row r="15" spans="1:7" x14ac:dyDescent="0.3">
      <c r="A15" s="464"/>
      <c r="B15" s="465"/>
      <c r="C15" s="465"/>
      <c r="D15" s="465"/>
      <c r="E15" s="465"/>
      <c r="F15" s="465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ht="33" x14ac:dyDescent="0.3">
      <c r="A17" s="4" t="s">
        <v>225</v>
      </c>
      <c r="B17" s="42">
        <v>1</v>
      </c>
      <c r="C17" s="42"/>
      <c r="D17" s="43" t="s">
        <v>517</v>
      </c>
      <c r="E17" s="43" t="s">
        <v>504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0</v>
      </c>
      <c r="C19" s="42"/>
      <c r="D19" s="43" t="s">
        <v>505</v>
      </c>
      <c r="E19" s="43" t="s">
        <v>518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9" t="s">
        <v>34</v>
      </c>
      <c r="B22" s="453"/>
      <c r="C22" s="454"/>
      <c r="D22" s="334">
        <f>SUM(B17:C21)</f>
        <v>7</v>
      </c>
    </row>
    <row r="23" spans="1:7" x14ac:dyDescent="0.3">
      <c r="A23" s="452" t="s">
        <v>251</v>
      </c>
      <c r="B23" s="455"/>
      <c r="C23" s="456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60" t="s">
        <v>4</v>
      </c>
      <c r="B25" s="461"/>
      <c r="C25" s="461"/>
      <c r="D25" s="461"/>
      <c r="E25" s="461"/>
      <c r="F25" s="46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 t="s">
        <v>506</v>
      </c>
      <c r="E26" s="43"/>
      <c r="F26" s="42"/>
    </row>
    <row r="27" spans="1:7" ht="66" x14ac:dyDescent="0.3">
      <c r="A27" s="4" t="s">
        <v>77</v>
      </c>
      <c r="B27" s="42">
        <v>0</v>
      </c>
      <c r="C27" s="42"/>
      <c r="D27" s="58" t="s">
        <v>561</v>
      </c>
      <c r="E27" s="43" t="s">
        <v>562</v>
      </c>
      <c r="F27" s="42"/>
    </row>
    <row r="28" spans="1:7" x14ac:dyDescent="0.3">
      <c r="A28" s="16" t="s">
        <v>307</v>
      </c>
      <c r="B28" s="42">
        <v>2</v>
      </c>
      <c r="C28" s="42"/>
      <c r="D28" s="43" t="s">
        <v>507</v>
      </c>
      <c r="E28" s="42"/>
      <c r="F28" s="42"/>
    </row>
    <row r="29" spans="1:7" ht="49.5" x14ac:dyDescent="0.3">
      <c r="A29" s="4" t="s">
        <v>236</v>
      </c>
      <c r="B29" s="42">
        <v>1</v>
      </c>
      <c r="C29" s="42"/>
      <c r="D29" s="58" t="s">
        <v>508</v>
      </c>
      <c r="E29" s="43" t="s">
        <v>519</v>
      </c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2" t="s">
        <v>34</v>
      </c>
      <c r="B33" s="455"/>
      <c r="C33" s="456"/>
      <c r="D33" s="331">
        <f>SUM(B26:C32)</f>
        <v>9</v>
      </c>
    </row>
    <row r="34" spans="1:6" x14ac:dyDescent="0.3">
      <c r="A34" s="452" t="s">
        <v>251</v>
      </c>
      <c r="B34" s="455"/>
      <c r="C34" s="456"/>
      <c r="D34" s="332">
        <f>D33/(COUNT(B26:C32)*2)</f>
        <v>0.75</v>
      </c>
    </row>
    <row r="35" spans="1:6" x14ac:dyDescent="0.3">
      <c r="A35" s="8"/>
      <c r="B35" s="9"/>
      <c r="C35" s="9"/>
      <c r="D35" s="10"/>
    </row>
    <row r="36" spans="1:6" ht="19.5" x14ac:dyDescent="0.4">
      <c r="A36" s="460" t="s">
        <v>180</v>
      </c>
      <c r="B36" s="461"/>
      <c r="C36" s="461"/>
      <c r="D36" s="461"/>
      <c r="E36" s="461"/>
      <c r="F36" s="46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2" t="s">
        <v>34</v>
      </c>
      <c r="B42" s="455"/>
      <c r="C42" s="456"/>
      <c r="D42" s="331">
        <f>SUM(B37:C41)</f>
        <v>0</v>
      </c>
    </row>
    <row r="43" spans="1:6" x14ac:dyDescent="0.3">
      <c r="A43" s="452" t="s">
        <v>251</v>
      </c>
      <c r="B43" s="455"/>
      <c r="C43" s="45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2" t="s">
        <v>19</v>
      </c>
      <c r="B45" s="463"/>
      <c r="C45" s="463"/>
      <c r="D45" s="463"/>
      <c r="E45" s="463"/>
      <c r="F45" s="463"/>
    </row>
    <row r="46" spans="1:6" ht="49.5" x14ac:dyDescent="0.3">
      <c r="A46" s="4" t="s">
        <v>226</v>
      </c>
      <c r="B46" s="42">
        <v>0</v>
      </c>
      <c r="C46" s="42"/>
      <c r="D46" s="43" t="s">
        <v>509</v>
      </c>
      <c r="E46" s="43" t="s">
        <v>552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510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2" t="s">
        <v>34</v>
      </c>
      <c r="B52" s="455"/>
      <c r="C52" s="456"/>
      <c r="D52" s="331">
        <f>SUM(B46:C51)</f>
        <v>8</v>
      </c>
    </row>
    <row r="53" spans="1:6" x14ac:dyDescent="0.3">
      <c r="A53" s="452" t="s">
        <v>251</v>
      </c>
      <c r="B53" s="455"/>
      <c r="C53" s="456"/>
      <c r="D53" s="332">
        <f>D52/(COUNT(B46:C51)*2)</f>
        <v>0.8</v>
      </c>
    </row>
    <row r="54" spans="1:6" x14ac:dyDescent="0.3">
      <c r="A54" s="8"/>
      <c r="B54" s="9"/>
      <c r="C54" s="9"/>
      <c r="D54" s="10"/>
    </row>
    <row r="55" spans="1:6" ht="19.5" x14ac:dyDescent="0.4">
      <c r="A55" s="460" t="s">
        <v>8</v>
      </c>
      <c r="B55" s="461"/>
      <c r="C55" s="461"/>
      <c r="D55" s="461"/>
      <c r="E55" s="461"/>
      <c r="F55" s="461"/>
    </row>
    <row r="56" spans="1:6" ht="50.25" x14ac:dyDescent="0.35">
      <c r="A56" s="15" t="s">
        <v>148</v>
      </c>
      <c r="B56" s="42">
        <v>1</v>
      </c>
      <c r="C56" s="4" t="str">
        <f>IF(B56=0, -5, "0")</f>
        <v>0</v>
      </c>
      <c r="D56" s="76" t="s">
        <v>521</v>
      </c>
      <c r="E56" s="43" t="s">
        <v>511</v>
      </c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99" x14ac:dyDescent="0.3">
      <c r="A58" s="5" t="s">
        <v>205</v>
      </c>
      <c r="B58" s="42">
        <v>1</v>
      </c>
      <c r="C58" s="42"/>
      <c r="D58" s="43" t="s">
        <v>558</v>
      </c>
      <c r="E58" s="58" t="s">
        <v>553</v>
      </c>
      <c r="F58" s="42"/>
    </row>
    <row r="59" spans="1:6" ht="33" x14ac:dyDescent="0.3">
      <c r="A59" s="5" t="s">
        <v>79</v>
      </c>
      <c r="B59" s="42">
        <v>1</v>
      </c>
      <c r="C59" s="42"/>
      <c r="D59" s="43" t="s">
        <v>522</v>
      </c>
      <c r="E59" s="43" t="s">
        <v>523</v>
      </c>
      <c r="F59" s="42"/>
    </row>
    <row r="60" spans="1:6" ht="149.25" x14ac:dyDescent="0.35">
      <c r="A60" s="15" t="s">
        <v>182</v>
      </c>
      <c r="B60" s="42">
        <v>2</v>
      </c>
      <c r="C60" s="4" t="str">
        <f>IF(B60=0, -5, "0")</f>
        <v>0</v>
      </c>
      <c r="D60" s="43" t="s">
        <v>554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49.5" x14ac:dyDescent="0.3">
      <c r="A62" s="4" t="s">
        <v>249</v>
      </c>
      <c r="B62" s="42">
        <v>1</v>
      </c>
      <c r="C62" s="42"/>
      <c r="D62" s="43" t="s">
        <v>512</v>
      </c>
      <c r="E62" s="43" t="s">
        <v>513</v>
      </c>
      <c r="F62" s="42"/>
    </row>
    <row r="63" spans="1:6" x14ac:dyDescent="0.3">
      <c r="A63" s="452" t="s">
        <v>34</v>
      </c>
      <c r="B63" s="455"/>
      <c r="C63" s="456"/>
      <c r="D63" s="331">
        <f>SUM(B56:C62)</f>
        <v>10</v>
      </c>
    </row>
    <row r="64" spans="1:6" x14ac:dyDescent="0.3">
      <c r="A64" s="452" t="s">
        <v>251</v>
      </c>
      <c r="B64" s="455"/>
      <c r="C64" s="456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60" t="s">
        <v>111</v>
      </c>
      <c r="B66" s="461"/>
      <c r="C66" s="461"/>
      <c r="D66" s="461"/>
      <c r="E66" s="461"/>
      <c r="F66" s="46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2" t="s">
        <v>34</v>
      </c>
      <c r="B84" s="455"/>
      <c r="C84" s="456"/>
      <c r="D84" s="331">
        <f>SUM(B67:C83)</f>
        <v>0</v>
      </c>
    </row>
    <row r="85" spans="1:6" x14ac:dyDescent="0.3">
      <c r="A85" s="452" t="s">
        <v>251</v>
      </c>
      <c r="B85" s="455"/>
      <c r="C85" s="45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0" t="s">
        <v>172</v>
      </c>
      <c r="B87" s="461"/>
      <c r="C87" s="461"/>
      <c r="D87" s="461"/>
      <c r="E87" s="461"/>
      <c r="F87" s="46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2" t="s">
        <v>34</v>
      </c>
      <c r="B102" s="455"/>
      <c r="C102" s="456"/>
      <c r="D102" s="331">
        <f>SUM(B88:C101)</f>
        <v>0</v>
      </c>
    </row>
    <row r="103" spans="1:6" x14ac:dyDescent="0.3">
      <c r="A103" s="452" t="s">
        <v>251</v>
      </c>
      <c r="B103" s="455"/>
      <c r="C103" s="45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0" t="s">
        <v>173</v>
      </c>
      <c r="B106" s="461"/>
      <c r="C106" s="461"/>
      <c r="D106" s="461"/>
      <c r="E106" s="461"/>
      <c r="F106" s="46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2" t="s">
        <v>34</v>
      </c>
      <c r="B118" s="455"/>
      <c r="C118" s="456"/>
      <c r="D118" s="331">
        <f>SUM(B107:C117)</f>
        <v>0</v>
      </c>
    </row>
    <row r="119" spans="1:6" x14ac:dyDescent="0.3">
      <c r="A119" s="452" t="s">
        <v>251</v>
      </c>
      <c r="B119" s="455"/>
      <c r="C119" s="45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0" t="s">
        <v>156</v>
      </c>
      <c r="B121" s="461"/>
      <c r="C121" s="461"/>
      <c r="D121" s="461"/>
      <c r="E121" s="461"/>
      <c r="F121" s="46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2" t="s">
        <v>34</v>
      </c>
      <c r="B133" s="455"/>
      <c r="C133" s="456"/>
      <c r="D133" s="331">
        <f>SUM(B122:C132)</f>
        <v>0</v>
      </c>
    </row>
    <row r="134" spans="1:6" x14ac:dyDescent="0.3">
      <c r="A134" s="452" t="s">
        <v>251</v>
      </c>
      <c r="B134" s="455"/>
      <c r="C134" s="45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0" t="s">
        <v>61</v>
      </c>
      <c r="B136" s="461"/>
      <c r="C136" s="461"/>
      <c r="D136" s="461"/>
      <c r="E136" s="461"/>
      <c r="F136" s="46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2" t="s">
        <v>34</v>
      </c>
      <c r="B149" s="455"/>
      <c r="C149" s="456"/>
      <c r="D149" s="331">
        <f>SUM(B137:C148)</f>
        <v>0</v>
      </c>
    </row>
    <row r="150" spans="1:6" x14ac:dyDescent="0.3">
      <c r="A150" s="452" t="s">
        <v>251</v>
      </c>
      <c r="B150" s="455"/>
      <c r="C150" s="45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0" t="s">
        <v>178</v>
      </c>
      <c r="B152" s="461"/>
      <c r="C152" s="461"/>
      <c r="D152" s="461"/>
      <c r="E152" s="461"/>
      <c r="F152" s="461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555</v>
      </c>
      <c r="E155" s="43" t="s">
        <v>514</v>
      </c>
      <c r="F155" s="42"/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556</v>
      </c>
      <c r="E156" s="43" t="s">
        <v>515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2" t="s">
        <v>34</v>
      </c>
      <c r="B161" s="453"/>
      <c r="C161" s="454"/>
      <c r="D161" s="334">
        <f>SUM(B153:C160)</f>
        <v>14</v>
      </c>
    </row>
    <row r="162" spans="1:6" x14ac:dyDescent="0.3">
      <c r="A162" s="452" t="s">
        <v>251</v>
      </c>
      <c r="B162" s="455"/>
      <c r="C162" s="456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0" t="s">
        <v>64</v>
      </c>
      <c r="B164" s="461"/>
      <c r="C164" s="461"/>
      <c r="D164" s="461"/>
      <c r="E164" s="461"/>
      <c r="F164" s="46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ht="49.5" x14ac:dyDescent="0.3">
      <c r="A167" s="16" t="s">
        <v>176</v>
      </c>
      <c r="B167" s="42">
        <v>1</v>
      </c>
      <c r="C167" s="42"/>
      <c r="D167" s="43" t="s">
        <v>524</v>
      </c>
      <c r="E167" s="43" t="s">
        <v>525</v>
      </c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2" t="s">
        <v>34</v>
      </c>
      <c r="B169" s="455"/>
      <c r="C169" s="456"/>
      <c r="D169" s="331">
        <f>SUM(B165:C168)</f>
        <v>3</v>
      </c>
    </row>
    <row r="170" spans="1:6" x14ac:dyDescent="0.3">
      <c r="A170" s="452" t="s">
        <v>251</v>
      </c>
      <c r="B170" s="455"/>
      <c r="C170" s="456"/>
      <c r="D170" s="332">
        <f>D169/(COUNT(B165:C168)*2)</f>
        <v>0.75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6" t="s">
        <v>15</v>
      </c>
      <c r="B172" s="467"/>
      <c r="C172" s="467"/>
      <c r="D172" s="467"/>
      <c r="E172" s="467"/>
      <c r="F172" s="467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ht="66" x14ac:dyDescent="0.3">
      <c r="A174" s="4" t="s">
        <v>74</v>
      </c>
      <c r="B174" s="42">
        <v>1</v>
      </c>
      <c r="C174" s="42"/>
      <c r="D174" s="43" t="s">
        <v>559</v>
      </c>
      <c r="E174" s="43" t="s">
        <v>516</v>
      </c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2" t="s">
        <v>34</v>
      </c>
      <c r="B177" s="455"/>
      <c r="C177" s="456"/>
      <c r="D177" s="331">
        <f>SUM(B173:C176)</f>
        <v>7</v>
      </c>
    </row>
    <row r="178" spans="1:7" x14ac:dyDescent="0.3">
      <c r="A178" s="452" t="s">
        <v>251</v>
      </c>
      <c r="B178" s="455"/>
      <c r="C178" s="456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0" t="s">
        <v>65</v>
      </c>
      <c r="B180" s="461"/>
      <c r="C180" s="461"/>
      <c r="D180" s="461"/>
      <c r="E180" s="461"/>
      <c r="F180" s="461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2" t="s">
        <v>34</v>
      </c>
      <c r="B186" s="455"/>
      <c r="C186" s="456"/>
      <c r="D186" s="331">
        <f>SUM(B181:C185)</f>
        <v>10</v>
      </c>
    </row>
    <row r="187" spans="1:7" x14ac:dyDescent="0.3">
      <c r="A187" s="452" t="s">
        <v>251</v>
      </c>
      <c r="B187" s="455"/>
      <c r="C187" s="456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0" t="s">
        <v>177</v>
      </c>
      <c r="B189" s="461"/>
      <c r="C189" s="461"/>
      <c r="D189" s="461"/>
      <c r="E189" s="461"/>
      <c r="F189" s="461"/>
    </row>
    <row r="190" spans="1:7" ht="66" x14ac:dyDescent="0.3">
      <c r="A190" s="16" t="s">
        <v>308</v>
      </c>
      <c r="B190" s="42">
        <v>1</v>
      </c>
      <c r="C190" s="42"/>
      <c r="D190" s="43" t="s">
        <v>557</v>
      </c>
      <c r="E190" s="43" t="s">
        <v>526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527</v>
      </c>
      <c r="E192" s="43" t="s">
        <v>528</v>
      </c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52" t="s">
        <v>34</v>
      </c>
      <c r="B194" s="455"/>
      <c r="C194" s="456"/>
      <c r="D194" s="335">
        <f>SUM(B190:C193)</f>
        <v>4</v>
      </c>
    </row>
    <row r="195" spans="1:6" x14ac:dyDescent="0.3">
      <c r="A195" s="452" t="s">
        <v>251</v>
      </c>
      <c r="B195" s="455"/>
      <c r="C195" s="456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v>0.41660000000000003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</v>
      </c>
    </row>
  </sheetData>
  <sheetProtection algorithmName="SHA-512" hashValue="AychmTyBl6J4m+qq0X9LkFcv6LklrTTBeP1DVzTkwNzjWW7zKnEdh19qreJphn/LSN/CwJmywhrro06GCybKwQ==" saltValue="+DLkmJ//wQols3EGHsxKEg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8"/>
      <c r="E1" s="378"/>
      <c r="F1" s="378"/>
      <c r="G1" s="37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9" t="s">
        <v>151</v>
      </c>
      <c r="B7" s="379"/>
      <c r="C7" s="379"/>
      <c r="D7" s="379"/>
      <c r="E7" s="379"/>
      <c r="F7" s="379"/>
      <c r="G7" s="82"/>
    </row>
    <row r="8" spans="1:7" ht="22.5" x14ac:dyDescent="0.45">
      <c r="A8" s="380" t="str">
        <f>'Page de garde'!D18</f>
        <v>Ennasr 1</v>
      </c>
      <c r="B8" s="380"/>
      <c r="C8" s="380"/>
      <c r="D8" s="380"/>
      <c r="E8" s="380"/>
      <c r="F8" s="380"/>
      <c r="G8" s="82"/>
    </row>
    <row r="9" spans="1:7" ht="22.5" x14ac:dyDescent="0.45">
      <c r="A9" s="278" t="s">
        <v>39</v>
      </c>
      <c r="B9" s="381"/>
      <c r="C9" s="381"/>
      <c r="D9" s="381"/>
      <c r="E9" s="381"/>
      <c r="F9" s="381"/>
      <c r="G9" s="82"/>
    </row>
    <row r="10" spans="1:7" ht="22.5" x14ac:dyDescent="0.45">
      <c r="A10" s="279" t="s">
        <v>41</v>
      </c>
      <c r="B10" s="382"/>
      <c r="C10" s="382"/>
      <c r="D10" s="382"/>
      <c r="E10" s="382"/>
      <c r="F10" s="382"/>
      <c r="G10" s="82"/>
    </row>
    <row r="11" spans="1:7" ht="22.5" x14ac:dyDescent="0.45">
      <c r="A11" s="278" t="s">
        <v>40</v>
      </c>
      <c r="B11" s="377"/>
      <c r="C11" s="377"/>
      <c r="D11" s="377"/>
      <c r="E11" s="377"/>
      <c r="F11" s="377"/>
      <c r="G11" s="82"/>
    </row>
    <row r="12" spans="1:7" ht="22.5" x14ac:dyDescent="0.45">
      <c r="A12" s="278" t="s">
        <v>200</v>
      </c>
      <c r="B12" s="383" t="e">
        <f>D730</f>
        <v>#DIV/0!</v>
      </c>
      <c r="C12" s="383"/>
      <c r="D12" s="383"/>
      <c r="E12" s="383"/>
      <c r="F12" s="383"/>
      <c r="G12" s="82"/>
    </row>
    <row r="13" spans="1:7" ht="22.5" x14ac:dyDescent="0.45">
      <c r="A13" s="81"/>
      <c r="B13" s="79"/>
      <c r="C13" s="79"/>
      <c r="D13" s="378"/>
      <c r="E13" s="378"/>
      <c r="F13" s="378"/>
      <c r="G13" s="37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7"/>
      <c r="B49" s="387"/>
      <c r="C49" s="387"/>
      <c r="D49" s="387"/>
      <c r="E49" s="387"/>
      <c r="F49" s="387"/>
      <c r="G49" s="38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8"/>
      <c r="B103" s="436"/>
      <c r="C103" s="436"/>
      <c r="D103" s="436"/>
      <c r="E103" s="436"/>
      <c r="F103" s="442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8"/>
      <c r="B111" s="436"/>
      <c r="C111" s="436"/>
      <c r="D111" s="436"/>
      <c r="E111" s="436"/>
      <c r="F111" s="442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6"/>
      <c r="B120" s="436"/>
      <c r="C120" s="436"/>
      <c r="D120" s="436"/>
      <c r="E120" s="436"/>
      <c r="F120" s="436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7"/>
      <c r="B132" s="437"/>
      <c r="C132" s="437"/>
      <c r="D132" s="437"/>
      <c r="E132" s="437"/>
      <c r="F132" s="437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8"/>
      <c r="B165" s="436"/>
      <c r="C165" s="436"/>
      <c r="D165" s="436"/>
      <c r="E165" s="436"/>
      <c r="F165" s="436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9"/>
      <c r="B176" s="440"/>
      <c r="C176" s="440"/>
      <c r="D176" s="440"/>
      <c r="E176" s="440"/>
      <c r="F176" s="440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1"/>
      <c r="B188" s="441"/>
      <c r="C188" s="441"/>
      <c r="D188" s="441"/>
      <c r="E188" s="441"/>
      <c r="F188" s="44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4" t="s">
        <v>34</v>
      </c>
      <c r="B203" s="375"/>
      <c r="C203" s="37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7"/>
      <c r="B205" s="387"/>
      <c r="C205" s="387"/>
      <c r="D205" s="387"/>
      <c r="E205" s="387"/>
      <c r="F205" s="38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4" t="s">
        <v>34</v>
      </c>
      <c r="B227" s="375"/>
      <c r="C227" s="37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7"/>
      <c r="B229" s="387"/>
      <c r="C229" s="387"/>
      <c r="D229" s="387"/>
      <c r="E229" s="387"/>
      <c r="F229" s="38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4" t="s">
        <v>34</v>
      </c>
      <c r="B245" s="375"/>
      <c r="C245" s="37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7"/>
      <c r="B250" s="387"/>
      <c r="C250" s="387"/>
      <c r="D250" s="387"/>
      <c r="E250" s="387"/>
      <c r="F250" s="38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4" t="s">
        <v>34</v>
      </c>
      <c r="B265" s="375"/>
      <c r="C265" s="37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357" t="s">
        <v>310</v>
      </c>
      <c r="B358" s="357"/>
      <c r="C358" s="357"/>
      <c r="D358" s="357"/>
      <c r="E358" s="357"/>
      <c r="F358" s="35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4"/>
      <c r="B415" s="385"/>
      <c r="C415" s="385"/>
      <c r="D415" s="385"/>
      <c r="E415" s="385"/>
      <c r="F415" s="385"/>
      <c r="G415" s="385"/>
    </row>
    <row r="416" spans="1:7" ht="24.75" x14ac:dyDescent="0.4">
      <c r="A416" s="353" t="s">
        <v>319</v>
      </c>
      <c r="B416" s="353"/>
      <c r="C416" s="353"/>
      <c r="D416" s="353"/>
      <c r="E416" s="353"/>
      <c r="F416" s="35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3" t="s">
        <v>310</v>
      </c>
      <c r="B464" s="353"/>
      <c r="C464" s="353"/>
      <c r="D464" s="353"/>
      <c r="E464" s="353"/>
      <c r="F464" s="35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3" t="s">
        <v>425</v>
      </c>
      <c r="B478" s="363"/>
      <c r="C478" s="363"/>
      <c r="D478" s="363"/>
      <c r="E478" s="363"/>
      <c r="F478" s="36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4" t="s">
        <v>28</v>
      </c>
      <c r="B480" s="355" t="s">
        <v>29</v>
      </c>
      <c r="C480" s="355"/>
      <c r="D480" s="355" t="s">
        <v>42</v>
      </c>
      <c r="E480" s="356" t="s">
        <v>266</v>
      </c>
      <c r="F480" s="356" t="s">
        <v>301</v>
      </c>
      <c r="G480" s="83"/>
    </row>
    <row r="481" spans="1:7" ht="21" x14ac:dyDescent="0.4">
      <c r="A481" s="354"/>
      <c r="B481" s="291" t="s">
        <v>32</v>
      </c>
      <c r="C481" s="291" t="s">
        <v>31</v>
      </c>
      <c r="D481" s="355"/>
      <c r="E481" s="356"/>
      <c r="F481" s="35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1" t="s">
        <v>23</v>
      </c>
      <c r="B505" s="392"/>
      <c r="C505" s="392"/>
      <c r="D505" s="392"/>
      <c r="E505" s="392"/>
      <c r="F505" s="39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390"/>
      <c r="C518" s="390"/>
      <c r="D518" s="390"/>
      <c r="E518" s="390"/>
      <c r="F518" s="39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4" t="s">
        <v>97</v>
      </c>
      <c r="B530" s="364"/>
      <c r="C530" s="364"/>
      <c r="D530" s="364"/>
      <c r="E530" s="364"/>
      <c r="F530" s="36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4" t="s">
        <v>28</v>
      </c>
      <c r="B532" s="396" t="s">
        <v>29</v>
      </c>
      <c r="C532" s="397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395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1"/>
      <c r="D535" s="361"/>
      <c r="E535" s="361"/>
      <c r="F535" s="36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4" t="s">
        <v>34</v>
      </c>
      <c r="B542" s="375"/>
      <c r="C542" s="37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4" t="s">
        <v>33</v>
      </c>
      <c r="B543" s="375"/>
      <c r="C543" s="37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7"/>
      <c r="B544" s="387"/>
      <c r="C544" s="387"/>
      <c r="D544" s="387"/>
      <c r="E544" s="387"/>
      <c r="F544" s="38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8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424"/>
      <c r="D557" s="424"/>
      <c r="E557" s="424"/>
      <c r="F557" s="42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7"/>
      <c r="B572" s="387"/>
      <c r="C572" s="387"/>
      <c r="D572" s="387"/>
      <c r="E572" s="387"/>
      <c r="F572" s="387"/>
      <c r="G572" s="83"/>
    </row>
    <row r="573" spans="1:7" ht="22.5" x14ac:dyDescent="0.45">
      <c r="A573" s="350" t="s">
        <v>19</v>
      </c>
      <c r="B573" s="350"/>
      <c r="C573" s="350"/>
      <c r="D573" s="350"/>
      <c r="E573" s="350"/>
      <c r="F573" s="35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4" t="s">
        <v>28</v>
      </c>
      <c r="B575" s="355" t="s">
        <v>29</v>
      </c>
      <c r="C575" s="355"/>
      <c r="D575" s="355" t="s">
        <v>42</v>
      </c>
      <c r="E575" s="356" t="s">
        <v>266</v>
      </c>
      <c r="F575" s="356" t="s">
        <v>301</v>
      </c>
      <c r="G575" s="83"/>
    </row>
    <row r="576" spans="1:7" ht="21" x14ac:dyDescent="0.4">
      <c r="A576" s="354"/>
      <c r="B576" s="291" t="s">
        <v>32</v>
      </c>
      <c r="C576" s="291" t="s">
        <v>31</v>
      </c>
      <c r="D576" s="355"/>
      <c r="E576" s="356"/>
      <c r="F576" s="35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1" t="s">
        <v>383</v>
      </c>
      <c r="B598" s="352"/>
      <c r="C598" s="352"/>
      <c r="D598" s="352"/>
      <c r="E598" s="352"/>
      <c r="F598" s="352"/>
      <c r="G598" s="35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1" t="s">
        <v>170</v>
      </c>
      <c r="B610" s="422"/>
      <c r="C610" s="423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0" t="s">
        <v>8</v>
      </c>
      <c r="B612" s="350"/>
      <c r="C612" s="350"/>
      <c r="D612" s="350"/>
      <c r="E612" s="350"/>
      <c r="F612" s="35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1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2"/>
      <c r="F628" s="386"/>
      <c r="G628" s="83"/>
    </row>
    <row r="629" spans="1:7" ht="21" x14ac:dyDescent="0.4">
      <c r="A629" s="104"/>
      <c r="B629" s="83"/>
      <c r="C629" s="430"/>
      <c r="D629" s="430"/>
      <c r="E629" s="430"/>
      <c r="F629" s="43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4" t="s">
        <v>34</v>
      </c>
      <c r="B639" s="375"/>
      <c r="C639" s="37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4" t="s">
        <v>34</v>
      </c>
      <c r="B650" s="375"/>
      <c r="C650" s="37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7"/>
      <c r="B652" s="427"/>
      <c r="C652" s="427"/>
      <c r="D652" s="427"/>
      <c r="E652" s="427"/>
      <c r="F652" s="427"/>
      <c r="G652" s="427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0" t="s">
        <v>355</v>
      </c>
      <c r="B676" s="350"/>
      <c r="C676" s="350"/>
      <c r="D676" s="350"/>
      <c r="E676" s="350"/>
      <c r="F676" s="35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6" t="s">
        <v>459</v>
      </c>
      <c r="B704" s="426"/>
      <c r="C704" s="426"/>
      <c r="D704" s="426"/>
      <c r="E704" s="426"/>
      <c r="F704" s="42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3" t="s">
        <v>28</v>
      </c>
      <c r="B706" s="396" t="s">
        <v>29</v>
      </c>
      <c r="C706" s="396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8"/>
      <c r="C715" s="42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8"/>
      <c r="C716" s="42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4"/>
      <c r="E1" s="444"/>
      <c r="F1" s="444"/>
      <c r="G1" s="44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5" t="s">
        <v>46</v>
      </c>
      <c r="B6" s="445"/>
      <c r="C6" s="445"/>
      <c r="D6" s="445"/>
      <c r="E6" s="445"/>
      <c r="F6" s="445"/>
      <c r="G6" s="66"/>
    </row>
    <row r="7" spans="1:7" s="2" customFormat="1" ht="21.75" customHeight="1" x14ac:dyDescent="0.45">
      <c r="A7" s="446" t="str">
        <f>'Page de garde'!D18</f>
        <v>Ennasr 1</v>
      </c>
      <c r="B7" s="446"/>
      <c r="C7" s="446"/>
      <c r="D7" s="446"/>
      <c r="E7" s="446"/>
      <c r="F7" s="446"/>
      <c r="G7" s="66"/>
    </row>
    <row r="8" spans="1:7" s="2" customFormat="1" ht="24" x14ac:dyDescent="0.45">
      <c r="A8" s="329" t="s">
        <v>39</v>
      </c>
      <c r="B8" s="447" t="str">
        <f>'A1 Exploitation'!B9:F9</f>
        <v>Dr Raja Bouhalfaya</v>
      </c>
      <c r="C8" s="447"/>
      <c r="D8" s="447"/>
      <c r="E8" s="447"/>
      <c r="F8" s="447"/>
      <c r="G8" s="66"/>
    </row>
    <row r="9" spans="1:7" s="2" customFormat="1" ht="24" x14ac:dyDescent="0.45">
      <c r="A9" s="330" t="s">
        <v>41</v>
      </c>
      <c r="B9" s="448" t="str">
        <f>'A1 Exploitation'!B10:F10</f>
        <v>Directeur du magasin et chefs rayons</v>
      </c>
      <c r="C9" s="448"/>
      <c r="D9" s="448"/>
      <c r="E9" s="448"/>
      <c r="F9" s="448"/>
      <c r="G9" s="66"/>
    </row>
    <row r="10" spans="1:7" s="2" customFormat="1" ht="24" x14ac:dyDescent="0.45">
      <c r="A10" s="329" t="s">
        <v>40</v>
      </c>
      <c r="B10" s="443">
        <f>'A1 Exploitation'!B11:F11</f>
        <v>43592</v>
      </c>
      <c r="C10" s="443"/>
      <c r="D10" s="443"/>
      <c r="E10" s="443"/>
      <c r="F10" s="443"/>
      <c r="G10" s="66"/>
    </row>
    <row r="11" spans="1:7" s="2" customFormat="1" ht="24" x14ac:dyDescent="0.45">
      <c r="A11" s="329" t="s">
        <v>250</v>
      </c>
      <c r="B11" s="449" t="e">
        <f>D199</f>
        <v>#DIV/0!</v>
      </c>
      <c r="C11" s="449"/>
      <c r="D11" s="449"/>
      <c r="E11" s="449"/>
      <c r="F11" s="449"/>
      <c r="G11" s="66"/>
    </row>
    <row r="12" spans="1:7" s="2" customFormat="1" ht="22.5" x14ac:dyDescent="0.45">
      <c r="A12" s="1"/>
      <c r="D12" s="378"/>
      <c r="E12" s="378"/>
      <c r="F12" s="378"/>
      <c r="G12" s="378"/>
    </row>
    <row r="13" spans="1:7" s="2" customFormat="1" ht="11.25" customHeight="1" x14ac:dyDescent="0.3">
      <c r="A13" s="450" t="s">
        <v>28</v>
      </c>
      <c r="B13" s="451" t="s">
        <v>29</v>
      </c>
      <c r="C13" s="451"/>
      <c r="D13" s="451" t="s">
        <v>42</v>
      </c>
      <c r="E13" s="451" t="s">
        <v>160</v>
      </c>
      <c r="F13" s="451" t="s">
        <v>161</v>
      </c>
    </row>
    <row r="14" spans="1:7" s="2" customFormat="1" ht="12.75" customHeight="1" x14ac:dyDescent="0.3">
      <c r="A14" s="450"/>
      <c r="B14" s="336" t="s">
        <v>32</v>
      </c>
      <c r="C14" s="336" t="s">
        <v>31</v>
      </c>
      <c r="D14" s="451"/>
      <c r="E14" s="451"/>
      <c r="F14" s="451"/>
      <c r="G14" s="65"/>
    </row>
    <row r="15" spans="1:7" x14ac:dyDescent="0.3">
      <c r="A15" s="464"/>
      <c r="B15" s="465"/>
      <c r="C15" s="465"/>
      <c r="D15" s="465"/>
      <c r="E15" s="465"/>
      <c r="F15" s="465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9" t="s">
        <v>34</v>
      </c>
      <c r="B22" s="453"/>
      <c r="C22" s="454"/>
      <c r="D22" s="334">
        <f>SUM(B17:C21)</f>
        <v>0</v>
      </c>
    </row>
    <row r="23" spans="1:7" x14ac:dyDescent="0.3">
      <c r="A23" s="452" t="s">
        <v>251</v>
      </c>
      <c r="B23" s="455"/>
      <c r="C23" s="45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0" t="s">
        <v>4</v>
      </c>
      <c r="B25" s="461"/>
      <c r="C25" s="461"/>
      <c r="D25" s="461"/>
      <c r="E25" s="461"/>
      <c r="F25" s="46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2" t="s">
        <v>34</v>
      </c>
      <c r="B33" s="455"/>
      <c r="C33" s="456"/>
      <c r="D33" s="331">
        <f>SUM(B26:C32)</f>
        <v>0</v>
      </c>
    </row>
    <row r="34" spans="1:6" x14ac:dyDescent="0.3">
      <c r="A34" s="452" t="s">
        <v>251</v>
      </c>
      <c r="B34" s="455"/>
      <c r="C34" s="45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0" t="s">
        <v>180</v>
      </c>
      <c r="B36" s="461"/>
      <c r="C36" s="461"/>
      <c r="D36" s="461"/>
      <c r="E36" s="461"/>
      <c r="F36" s="46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2" t="s">
        <v>34</v>
      </c>
      <c r="B42" s="455"/>
      <c r="C42" s="456"/>
      <c r="D42" s="331">
        <f>SUM(B37:C41)</f>
        <v>0</v>
      </c>
    </row>
    <row r="43" spans="1:6" x14ac:dyDescent="0.3">
      <c r="A43" s="452" t="s">
        <v>251</v>
      </c>
      <c r="B43" s="455"/>
      <c r="C43" s="45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2" t="s">
        <v>19</v>
      </c>
      <c r="B45" s="463"/>
      <c r="C45" s="463"/>
      <c r="D45" s="463"/>
      <c r="E45" s="463"/>
      <c r="F45" s="46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2" t="s">
        <v>34</v>
      </c>
      <c r="B52" s="455"/>
      <c r="C52" s="456"/>
      <c r="D52" s="331">
        <f>SUM(B46:C51)</f>
        <v>0</v>
      </c>
    </row>
    <row r="53" spans="1:6" x14ac:dyDescent="0.3">
      <c r="A53" s="452" t="s">
        <v>251</v>
      </c>
      <c r="B53" s="455"/>
      <c r="C53" s="45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0" t="s">
        <v>8</v>
      </c>
      <c r="B55" s="461"/>
      <c r="C55" s="461"/>
      <c r="D55" s="461"/>
      <c r="E55" s="461"/>
      <c r="F55" s="46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2" t="s">
        <v>34</v>
      </c>
      <c r="B63" s="455"/>
      <c r="C63" s="456"/>
      <c r="D63" s="331">
        <f>SUM(B56:C62)</f>
        <v>0</v>
      </c>
    </row>
    <row r="64" spans="1:6" x14ac:dyDescent="0.3">
      <c r="A64" s="452" t="s">
        <v>251</v>
      </c>
      <c r="B64" s="455"/>
      <c r="C64" s="45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0" t="s">
        <v>111</v>
      </c>
      <c r="B66" s="461"/>
      <c r="C66" s="461"/>
      <c r="D66" s="461"/>
      <c r="E66" s="461"/>
      <c r="F66" s="46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2" t="s">
        <v>34</v>
      </c>
      <c r="B84" s="455"/>
      <c r="C84" s="456"/>
      <c r="D84" s="331">
        <f>SUM(B67:C83)</f>
        <v>0</v>
      </c>
    </row>
    <row r="85" spans="1:6" x14ac:dyDescent="0.3">
      <c r="A85" s="452" t="s">
        <v>251</v>
      </c>
      <c r="B85" s="455"/>
      <c r="C85" s="45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0" t="s">
        <v>172</v>
      </c>
      <c r="B87" s="461"/>
      <c r="C87" s="461"/>
      <c r="D87" s="461"/>
      <c r="E87" s="461"/>
      <c r="F87" s="46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2" t="s">
        <v>34</v>
      </c>
      <c r="B102" s="455"/>
      <c r="C102" s="456"/>
      <c r="D102" s="331">
        <f>SUM(B88:C101)</f>
        <v>0</v>
      </c>
    </row>
    <row r="103" spans="1:6" x14ac:dyDescent="0.3">
      <c r="A103" s="452" t="s">
        <v>251</v>
      </c>
      <c r="B103" s="455"/>
      <c r="C103" s="45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0" t="s">
        <v>173</v>
      </c>
      <c r="B106" s="461"/>
      <c r="C106" s="461"/>
      <c r="D106" s="461"/>
      <c r="E106" s="461"/>
      <c r="F106" s="46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2" t="s">
        <v>34</v>
      </c>
      <c r="B118" s="455"/>
      <c r="C118" s="456"/>
      <c r="D118" s="331">
        <f>SUM(B107:C117)</f>
        <v>0</v>
      </c>
    </row>
    <row r="119" spans="1:6" x14ac:dyDescent="0.3">
      <c r="A119" s="452" t="s">
        <v>251</v>
      </c>
      <c r="B119" s="455"/>
      <c r="C119" s="45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0" t="s">
        <v>156</v>
      </c>
      <c r="B121" s="461"/>
      <c r="C121" s="461"/>
      <c r="D121" s="461"/>
      <c r="E121" s="461"/>
      <c r="F121" s="46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2" t="s">
        <v>34</v>
      </c>
      <c r="B133" s="455"/>
      <c r="C133" s="456"/>
      <c r="D133" s="331">
        <f>SUM(B122:C132)</f>
        <v>0</v>
      </c>
    </row>
    <row r="134" spans="1:6" x14ac:dyDescent="0.3">
      <c r="A134" s="452" t="s">
        <v>251</v>
      </c>
      <c r="B134" s="455"/>
      <c r="C134" s="45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0" t="s">
        <v>61</v>
      </c>
      <c r="B136" s="461"/>
      <c r="C136" s="461"/>
      <c r="D136" s="461"/>
      <c r="E136" s="461"/>
      <c r="F136" s="46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2" t="s">
        <v>34</v>
      </c>
      <c r="B149" s="455"/>
      <c r="C149" s="456"/>
      <c r="D149" s="331">
        <f>SUM(B137:C148)</f>
        <v>0</v>
      </c>
    </row>
    <row r="150" spans="1:6" x14ac:dyDescent="0.3">
      <c r="A150" s="452" t="s">
        <v>251</v>
      </c>
      <c r="B150" s="455"/>
      <c r="C150" s="45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0" t="s">
        <v>178</v>
      </c>
      <c r="B152" s="461"/>
      <c r="C152" s="461"/>
      <c r="D152" s="461"/>
      <c r="E152" s="461"/>
      <c r="F152" s="46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2" t="s">
        <v>34</v>
      </c>
      <c r="B161" s="453"/>
      <c r="C161" s="454"/>
      <c r="D161" s="334">
        <f>SUM(B153:C160)</f>
        <v>0</v>
      </c>
    </row>
    <row r="162" spans="1:6" x14ac:dyDescent="0.3">
      <c r="A162" s="452" t="s">
        <v>251</v>
      </c>
      <c r="B162" s="455"/>
      <c r="C162" s="45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0" t="s">
        <v>64</v>
      </c>
      <c r="B164" s="461"/>
      <c r="C164" s="461"/>
      <c r="D164" s="461"/>
      <c r="E164" s="461"/>
      <c r="F164" s="46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2" t="s">
        <v>34</v>
      </c>
      <c r="B169" s="455"/>
      <c r="C169" s="456"/>
      <c r="D169" s="331">
        <f>SUM(B165:C168)</f>
        <v>0</v>
      </c>
    </row>
    <row r="170" spans="1:6" x14ac:dyDescent="0.3">
      <c r="A170" s="452" t="s">
        <v>251</v>
      </c>
      <c r="B170" s="455"/>
      <c r="C170" s="45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6" t="s">
        <v>15</v>
      </c>
      <c r="B172" s="467"/>
      <c r="C172" s="467"/>
      <c r="D172" s="467"/>
      <c r="E172" s="467"/>
      <c r="F172" s="46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2" t="s">
        <v>34</v>
      </c>
      <c r="B177" s="455"/>
      <c r="C177" s="456"/>
      <c r="D177" s="331">
        <f>SUM(B173:C176)</f>
        <v>0</v>
      </c>
    </row>
    <row r="178" spans="1:7" x14ac:dyDescent="0.3">
      <c r="A178" s="452" t="s">
        <v>251</v>
      </c>
      <c r="B178" s="455"/>
      <c r="C178" s="45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0" t="s">
        <v>65</v>
      </c>
      <c r="B180" s="461"/>
      <c r="C180" s="461"/>
      <c r="D180" s="461"/>
      <c r="E180" s="461"/>
      <c r="F180" s="46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2" t="s">
        <v>34</v>
      </c>
      <c r="B186" s="455"/>
      <c r="C186" s="456"/>
      <c r="D186" s="331">
        <f>SUM(B181:C185)</f>
        <v>0</v>
      </c>
    </row>
    <row r="187" spans="1:7" x14ac:dyDescent="0.3">
      <c r="A187" s="452" t="s">
        <v>251</v>
      </c>
      <c r="B187" s="455"/>
      <c r="C187" s="45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0" t="s">
        <v>177</v>
      </c>
      <c r="B189" s="461"/>
      <c r="C189" s="461"/>
      <c r="D189" s="461"/>
      <c r="E189" s="461"/>
      <c r="F189" s="46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2" t="s">
        <v>34</v>
      </c>
      <c r="B194" s="455"/>
      <c r="C194" s="456"/>
      <c r="D194" s="335">
        <f>SUM(B190:C193)</f>
        <v>0</v>
      </c>
    </row>
    <row r="195" spans="1:6" x14ac:dyDescent="0.3">
      <c r="A195" s="452" t="s">
        <v>251</v>
      </c>
      <c r="B195" s="455"/>
      <c r="C195" s="45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8"/>
      <c r="E1" s="378"/>
      <c r="F1" s="378"/>
      <c r="G1" s="37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9" t="s">
        <v>151</v>
      </c>
      <c r="B7" s="379"/>
      <c r="C7" s="379"/>
      <c r="D7" s="379"/>
      <c r="E7" s="379"/>
      <c r="F7" s="379"/>
      <c r="G7" s="82"/>
    </row>
    <row r="8" spans="1:7" ht="22.5" x14ac:dyDescent="0.45">
      <c r="A8" s="380" t="str">
        <f>'Page de garde'!D18</f>
        <v>Ennasr 1</v>
      </c>
      <c r="B8" s="380"/>
      <c r="C8" s="380"/>
      <c r="D8" s="380"/>
      <c r="E8" s="380"/>
      <c r="F8" s="380"/>
      <c r="G8" s="82"/>
    </row>
    <row r="9" spans="1:7" ht="22.5" x14ac:dyDescent="0.45">
      <c r="A9" s="278" t="s">
        <v>39</v>
      </c>
      <c r="B9" s="381"/>
      <c r="C9" s="381"/>
      <c r="D9" s="381"/>
      <c r="E9" s="381"/>
      <c r="F9" s="381"/>
      <c r="G9" s="82"/>
    </row>
    <row r="10" spans="1:7" ht="22.5" x14ac:dyDescent="0.45">
      <c r="A10" s="279" t="s">
        <v>41</v>
      </c>
      <c r="B10" s="382"/>
      <c r="C10" s="382"/>
      <c r="D10" s="382"/>
      <c r="E10" s="382"/>
      <c r="F10" s="382"/>
      <c r="G10" s="82"/>
    </row>
    <row r="11" spans="1:7" ht="22.5" x14ac:dyDescent="0.45">
      <c r="A11" s="278" t="s">
        <v>40</v>
      </c>
      <c r="B11" s="377"/>
      <c r="C11" s="377"/>
      <c r="D11" s="377"/>
      <c r="E11" s="377"/>
      <c r="F11" s="377"/>
      <c r="G11" s="82"/>
    </row>
    <row r="12" spans="1:7" ht="22.5" x14ac:dyDescent="0.45">
      <c r="A12" s="278" t="s">
        <v>200</v>
      </c>
      <c r="B12" s="383" t="e">
        <f>D730</f>
        <v>#DIV/0!</v>
      </c>
      <c r="C12" s="383"/>
      <c r="D12" s="383"/>
      <c r="E12" s="383"/>
      <c r="F12" s="383"/>
      <c r="G12" s="82"/>
    </row>
    <row r="13" spans="1:7" ht="22.5" x14ac:dyDescent="0.45">
      <c r="A13" s="81"/>
      <c r="B13" s="79"/>
      <c r="C13" s="79"/>
      <c r="D13" s="378"/>
      <c r="E13" s="378"/>
      <c r="F13" s="378"/>
      <c r="G13" s="37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7"/>
      <c r="B49" s="387"/>
      <c r="C49" s="387"/>
      <c r="D49" s="387"/>
      <c r="E49" s="387"/>
      <c r="F49" s="387"/>
      <c r="G49" s="38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8"/>
      <c r="B103" s="436"/>
      <c r="C103" s="436"/>
      <c r="D103" s="436"/>
      <c r="E103" s="436"/>
      <c r="F103" s="442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8"/>
      <c r="B111" s="436"/>
      <c r="C111" s="436"/>
      <c r="D111" s="436"/>
      <c r="E111" s="436"/>
      <c r="F111" s="442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6"/>
      <c r="B120" s="436"/>
      <c r="C120" s="436"/>
      <c r="D120" s="436"/>
      <c r="E120" s="436"/>
      <c r="F120" s="436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7"/>
      <c r="B132" s="437"/>
      <c r="C132" s="437"/>
      <c r="D132" s="437"/>
      <c r="E132" s="437"/>
      <c r="F132" s="437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8"/>
      <c r="B165" s="436"/>
      <c r="C165" s="436"/>
      <c r="D165" s="436"/>
      <c r="E165" s="436"/>
      <c r="F165" s="436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9"/>
      <c r="B176" s="440"/>
      <c r="C176" s="440"/>
      <c r="D176" s="440"/>
      <c r="E176" s="440"/>
      <c r="F176" s="440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1"/>
      <c r="B188" s="441"/>
      <c r="C188" s="441"/>
      <c r="D188" s="441"/>
      <c r="E188" s="441"/>
      <c r="F188" s="44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4" t="s">
        <v>34</v>
      </c>
      <c r="B203" s="375"/>
      <c r="C203" s="37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7"/>
      <c r="B205" s="387"/>
      <c r="C205" s="387"/>
      <c r="D205" s="387"/>
      <c r="E205" s="387"/>
      <c r="F205" s="38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4" t="s">
        <v>34</v>
      </c>
      <c r="B227" s="375"/>
      <c r="C227" s="37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7"/>
      <c r="B229" s="387"/>
      <c r="C229" s="387"/>
      <c r="D229" s="387"/>
      <c r="E229" s="387"/>
      <c r="F229" s="38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4" t="s">
        <v>34</v>
      </c>
      <c r="B245" s="375"/>
      <c r="C245" s="37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7"/>
      <c r="B250" s="387"/>
      <c r="C250" s="387"/>
      <c r="D250" s="387"/>
      <c r="E250" s="387"/>
      <c r="F250" s="38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4" t="s">
        <v>34</v>
      </c>
      <c r="B265" s="375"/>
      <c r="C265" s="37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357" t="s">
        <v>310</v>
      </c>
      <c r="B358" s="357"/>
      <c r="C358" s="357"/>
      <c r="D358" s="357"/>
      <c r="E358" s="357"/>
      <c r="F358" s="35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4"/>
      <c r="B415" s="385"/>
      <c r="C415" s="385"/>
      <c r="D415" s="385"/>
      <c r="E415" s="385"/>
      <c r="F415" s="385"/>
      <c r="G415" s="385"/>
    </row>
    <row r="416" spans="1:7" ht="24.75" x14ac:dyDescent="0.4">
      <c r="A416" s="353" t="s">
        <v>319</v>
      </c>
      <c r="B416" s="353"/>
      <c r="C416" s="353"/>
      <c r="D416" s="353"/>
      <c r="E416" s="353"/>
      <c r="F416" s="35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3" t="s">
        <v>310</v>
      </c>
      <c r="B464" s="353"/>
      <c r="C464" s="353"/>
      <c r="D464" s="353"/>
      <c r="E464" s="353"/>
      <c r="F464" s="35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3" t="s">
        <v>425</v>
      </c>
      <c r="B478" s="363"/>
      <c r="C478" s="363"/>
      <c r="D478" s="363"/>
      <c r="E478" s="363"/>
      <c r="F478" s="36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4" t="s">
        <v>28</v>
      </c>
      <c r="B480" s="355" t="s">
        <v>29</v>
      </c>
      <c r="C480" s="355"/>
      <c r="D480" s="355" t="s">
        <v>42</v>
      </c>
      <c r="E480" s="356" t="s">
        <v>266</v>
      </c>
      <c r="F480" s="356" t="s">
        <v>301</v>
      </c>
      <c r="G480" s="83"/>
    </row>
    <row r="481" spans="1:7" ht="21" x14ac:dyDescent="0.4">
      <c r="A481" s="354"/>
      <c r="B481" s="291" t="s">
        <v>32</v>
      </c>
      <c r="C481" s="291" t="s">
        <v>31</v>
      </c>
      <c r="D481" s="355"/>
      <c r="E481" s="356"/>
      <c r="F481" s="35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1" t="s">
        <v>23</v>
      </c>
      <c r="B505" s="392"/>
      <c r="C505" s="392"/>
      <c r="D505" s="392"/>
      <c r="E505" s="392"/>
      <c r="F505" s="39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390"/>
      <c r="C518" s="390"/>
      <c r="D518" s="390"/>
      <c r="E518" s="390"/>
      <c r="F518" s="39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4" t="s">
        <v>97</v>
      </c>
      <c r="B530" s="364"/>
      <c r="C530" s="364"/>
      <c r="D530" s="364"/>
      <c r="E530" s="364"/>
      <c r="F530" s="36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4" t="s">
        <v>28</v>
      </c>
      <c r="B532" s="396" t="s">
        <v>29</v>
      </c>
      <c r="C532" s="397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395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1"/>
      <c r="D535" s="361"/>
      <c r="E535" s="361"/>
      <c r="F535" s="36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4" t="s">
        <v>34</v>
      </c>
      <c r="B542" s="375"/>
      <c r="C542" s="37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4" t="s">
        <v>33</v>
      </c>
      <c r="B543" s="375"/>
      <c r="C543" s="37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7"/>
      <c r="B544" s="387"/>
      <c r="C544" s="387"/>
      <c r="D544" s="387"/>
      <c r="E544" s="387"/>
      <c r="F544" s="38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8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424"/>
      <c r="D557" s="424"/>
      <c r="E557" s="424"/>
      <c r="F557" s="42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7"/>
      <c r="B572" s="387"/>
      <c r="C572" s="387"/>
      <c r="D572" s="387"/>
      <c r="E572" s="387"/>
      <c r="F572" s="387"/>
      <c r="G572" s="83"/>
    </row>
    <row r="573" spans="1:7" ht="22.5" x14ac:dyDescent="0.45">
      <c r="A573" s="350" t="s">
        <v>19</v>
      </c>
      <c r="B573" s="350"/>
      <c r="C573" s="350"/>
      <c r="D573" s="350"/>
      <c r="E573" s="350"/>
      <c r="F573" s="35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4" t="s">
        <v>28</v>
      </c>
      <c r="B575" s="355" t="s">
        <v>29</v>
      </c>
      <c r="C575" s="355"/>
      <c r="D575" s="355" t="s">
        <v>42</v>
      </c>
      <c r="E575" s="356" t="s">
        <v>266</v>
      </c>
      <c r="F575" s="356" t="s">
        <v>301</v>
      </c>
      <c r="G575" s="83"/>
    </row>
    <row r="576" spans="1:7" ht="21" x14ac:dyDescent="0.4">
      <c r="A576" s="354"/>
      <c r="B576" s="291" t="s">
        <v>32</v>
      </c>
      <c r="C576" s="291" t="s">
        <v>31</v>
      </c>
      <c r="D576" s="355"/>
      <c r="E576" s="356"/>
      <c r="F576" s="35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1" t="s">
        <v>383</v>
      </c>
      <c r="B598" s="352"/>
      <c r="C598" s="352"/>
      <c r="D598" s="352"/>
      <c r="E598" s="352"/>
      <c r="F598" s="352"/>
      <c r="G598" s="35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1" t="s">
        <v>170</v>
      </c>
      <c r="B610" s="422"/>
      <c r="C610" s="42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0" t="s">
        <v>8</v>
      </c>
      <c r="B612" s="350"/>
      <c r="C612" s="350"/>
      <c r="D612" s="350"/>
      <c r="E612" s="350"/>
      <c r="F612" s="35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1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2"/>
      <c r="F628" s="386"/>
      <c r="G628" s="83"/>
    </row>
    <row r="629" spans="1:7" ht="21" x14ac:dyDescent="0.4">
      <c r="A629" s="104"/>
      <c r="B629" s="83"/>
      <c r="C629" s="430"/>
      <c r="D629" s="430"/>
      <c r="E629" s="430"/>
      <c r="F629" s="43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4" t="s">
        <v>34</v>
      </c>
      <c r="B639" s="375"/>
      <c r="C639" s="37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4" t="s">
        <v>34</v>
      </c>
      <c r="B650" s="375"/>
      <c r="C650" s="37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7"/>
      <c r="B652" s="427"/>
      <c r="C652" s="427"/>
      <c r="D652" s="427"/>
      <c r="E652" s="427"/>
      <c r="F652" s="427"/>
      <c r="G652" s="427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0" t="s">
        <v>355</v>
      </c>
      <c r="B676" s="350"/>
      <c r="C676" s="350"/>
      <c r="D676" s="350"/>
      <c r="E676" s="350"/>
      <c r="F676" s="35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6" t="s">
        <v>459</v>
      </c>
      <c r="B704" s="426"/>
      <c r="C704" s="426"/>
      <c r="D704" s="426"/>
      <c r="E704" s="426"/>
      <c r="F704" s="42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3" t="s">
        <v>28</v>
      </c>
      <c r="B706" s="396" t="s">
        <v>29</v>
      </c>
      <c r="C706" s="396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8"/>
      <c r="C715" s="42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8"/>
      <c r="C716" s="42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4"/>
      <c r="E1" s="444"/>
      <c r="F1" s="444"/>
      <c r="G1" s="44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5" t="s">
        <v>46</v>
      </c>
      <c r="B6" s="445"/>
      <c r="C6" s="445"/>
      <c r="D6" s="445"/>
      <c r="E6" s="445"/>
      <c r="F6" s="445"/>
      <c r="G6" s="66"/>
    </row>
    <row r="7" spans="1:7" s="2" customFormat="1" ht="21.75" customHeight="1" x14ac:dyDescent="0.45">
      <c r="A7" s="446" t="str">
        <f>'Page de garde'!D18</f>
        <v>Ennasr 1</v>
      </c>
      <c r="B7" s="446"/>
      <c r="C7" s="446"/>
      <c r="D7" s="446"/>
      <c r="E7" s="446"/>
      <c r="F7" s="446"/>
      <c r="G7" s="66"/>
    </row>
    <row r="8" spans="1:7" s="2" customFormat="1" ht="24" x14ac:dyDescent="0.45">
      <c r="A8" s="329" t="s">
        <v>39</v>
      </c>
      <c r="B8" s="447" t="str">
        <f>'A1 Exploitation'!B9:F9</f>
        <v>Dr Raja Bouhalfaya</v>
      </c>
      <c r="C8" s="447"/>
      <c r="D8" s="447"/>
      <c r="E8" s="447"/>
      <c r="F8" s="447"/>
      <c r="G8" s="66"/>
    </row>
    <row r="9" spans="1:7" s="2" customFormat="1" ht="24" x14ac:dyDescent="0.45">
      <c r="A9" s="330" t="s">
        <v>41</v>
      </c>
      <c r="B9" s="448" t="str">
        <f>'A1 Exploitation'!B10:F10</f>
        <v>Directeur du magasin et chefs rayons</v>
      </c>
      <c r="C9" s="448"/>
      <c r="D9" s="448"/>
      <c r="E9" s="448"/>
      <c r="F9" s="448"/>
      <c r="G9" s="66"/>
    </row>
    <row r="10" spans="1:7" s="2" customFormat="1" ht="24" x14ac:dyDescent="0.45">
      <c r="A10" s="329" t="s">
        <v>40</v>
      </c>
      <c r="B10" s="443">
        <f>'A1 Exploitation'!B11:F11</f>
        <v>43592</v>
      </c>
      <c r="C10" s="443"/>
      <c r="D10" s="443"/>
      <c r="E10" s="443"/>
      <c r="F10" s="443"/>
      <c r="G10" s="66"/>
    </row>
    <row r="11" spans="1:7" s="2" customFormat="1" ht="24" x14ac:dyDescent="0.45">
      <c r="A11" s="329" t="s">
        <v>250</v>
      </c>
      <c r="B11" s="449" t="e">
        <f>D199</f>
        <v>#DIV/0!</v>
      </c>
      <c r="C11" s="449"/>
      <c r="D11" s="449"/>
      <c r="E11" s="449"/>
      <c r="F11" s="449"/>
      <c r="G11" s="66"/>
    </row>
    <row r="12" spans="1:7" s="2" customFormat="1" ht="22.5" x14ac:dyDescent="0.45">
      <c r="A12" s="1"/>
      <c r="D12" s="378"/>
      <c r="E12" s="378"/>
      <c r="F12" s="378"/>
      <c r="G12" s="378"/>
    </row>
    <row r="13" spans="1:7" s="2" customFormat="1" ht="11.25" customHeight="1" x14ac:dyDescent="0.3">
      <c r="A13" s="450" t="s">
        <v>28</v>
      </c>
      <c r="B13" s="451" t="s">
        <v>29</v>
      </c>
      <c r="C13" s="451"/>
      <c r="D13" s="451" t="s">
        <v>42</v>
      </c>
      <c r="E13" s="451" t="s">
        <v>160</v>
      </c>
      <c r="F13" s="451" t="s">
        <v>161</v>
      </c>
    </row>
    <row r="14" spans="1:7" s="2" customFormat="1" ht="12.75" customHeight="1" x14ac:dyDescent="0.3">
      <c r="A14" s="450"/>
      <c r="B14" s="336" t="s">
        <v>32</v>
      </c>
      <c r="C14" s="336" t="s">
        <v>31</v>
      </c>
      <c r="D14" s="451"/>
      <c r="E14" s="451"/>
      <c r="F14" s="451"/>
      <c r="G14" s="65"/>
    </row>
    <row r="15" spans="1:7" x14ac:dyDescent="0.3">
      <c r="A15" s="464"/>
      <c r="B15" s="465"/>
      <c r="C15" s="465"/>
      <c r="D15" s="465"/>
      <c r="E15" s="465"/>
      <c r="F15" s="465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9" t="s">
        <v>34</v>
      </c>
      <c r="B22" s="453"/>
      <c r="C22" s="454"/>
      <c r="D22" s="334">
        <f>SUM(B17:C21)</f>
        <v>0</v>
      </c>
    </row>
    <row r="23" spans="1:7" x14ac:dyDescent="0.3">
      <c r="A23" s="452" t="s">
        <v>251</v>
      </c>
      <c r="B23" s="455"/>
      <c r="C23" s="45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0" t="s">
        <v>4</v>
      </c>
      <c r="B25" s="461"/>
      <c r="C25" s="461"/>
      <c r="D25" s="461"/>
      <c r="E25" s="461"/>
      <c r="F25" s="46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2" t="s">
        <v>34</v>
      </c>
      <c r="B33" s="455"/>
      <c r="C33" s="456"/>
      <c r="D33" s="331">
        <f>SUM(B26:C32)</f>
        <v>0</v>
      </c>
    </row>
    <row r="34" spans="1:6" x14ac:dyDescent="0.3">
      <c r="A34" s="452" t="s">
        <v>251</v>
      </c>
      <c r="B34" s="455"/>
      <c r="C34" s="45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0" t="s">
        <v>180</v>
      </c>
      <c r="B36" s="461"/>
      <c r="C36" s="461"/>
      <c r="D36" s="461"/>
      <c r="E36" s="461"/>
      <c r="F36" s="46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2" t="s">
        <v>34</v>
      </c>
      <c r="B42" s="455"/>
      <c r="C42" s="456"/>
      <c r="D42" s="331">
        <f>SUM(B37:C41)</f>
        <v>0</v>
      </c>
    </row>
    <row r="43" spans="1:6" x14ac:dyDescent="0.3">
      <c r="A43" s="452" t="s">
        <v>251</v>
      </c>
      <c r="B43" s="455"/>
      <c r="C43" s="45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2" t="s">
        <v>19</v>
      </c>
      <c r="B45" s="463"/>
      <c r="C45" s="463"/>
      <c r="D45" s="463"/>
      <c r="E45" s="463"/>
      <c r="F45" s="46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2" t="s">
        <v>34</v>
      </c>
      <c r="B52" s="455"/>
      <c r="C52" s="456"/>
      <c r="D52" s="331">
        <f>SUM(B46:C51)</f>
        <v>0</v>
      </c>
    </row>
    <row r="53" spans="1:6" x14ac:dyDescent="0.3">
      <c r="A53" s="452" t="s">
        <v>251</v>
      </c>
      <c r="B53" s="455"/>
      <c r="C53" s="45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0" t="s">
        <v>8</v>
      </c>
      <c r="B55" s="461"/>
      <c r="C55" s="461"/>
      <c r="D55" s="461"/>
      <c r="E55" s="461"/>
      <c r="F55" s="46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2" t="s">
        <v>34</v>
      </c>
      <c r="B63" s="455"/>
      <c r="C63" s="456"/>
      <c r="D63" s="331">
        <f>SUM(B56:C62)</f>
        <v>0</v>
      </c>
    </row>
    <row r="64" spans="1:6" x14ac:dyDescent="0.3">
      <c r="A64" s="452" t="s">
        <v>251</v>
      </c>
      <c r="B64" s="455"/>
      <c r="C64" s="45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0" t="s">
        <v>111</v>
      </c>
      <c r="B66" s="461"/>
      <c r="C66" s="461"/>
      <c r="D66" s="461"/>
      <c r="E66" s="461"/>
      <c r="F66" s="46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2" t="s">
        <v>34</v>
      </c>
      <c r="B84" s="455"/>
      <c r="C84" s="456"/>
      <c r="D84" s="331">
        <f>SUM(B67:C83)</f>
        <v>0</v>
      </c>
    </row>
    <row r="85" spans="1:6" x14ac:dyDescent="0.3">
      <c r="A85" s="452" t="s">
        <v>251</v>
      </c>
      <c r="B85" s="455"/>
      <c r="C85" s="45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0" t="s">
        <v>172</v>
      </c>
      <c r="B87" s="461"/>
      <c r="C87" s="461"/>
      <c r="D87" s="461"/>
      <c r="E87" s="461"/>
      <c r="F87" s="46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2" t="s">
        <v>34</v>
      </c>
      <c r="B102" s="455"/>
      <c r="C102" s="456"/>
      <c r="D102" s="331">
        <f>SUM(B88:C101)</f>
        <v>0</v>
      </c>
    </row>
    <row r="103" spans="1:6" x14ac:dyDescent="0.3">
      <c r="A103" s="452" t="s">
        <v>251</v>
      </c>
      <c r="B103" s="455"/>
      <c r="C103" s="45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0" t="s">
        <v>173</v>
      </c>
      <c r="B106" s="461"/>
      <c r="C106" s="461"/>
      <c r="D106" s="461"/>
      <c r="E106" s="461"/>
      <c r="F106" s="46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2" t="s">
        <v>34</v>
      </c>
      <c r="B118" s="455"/>
      <c r="C118" s="456"/>
      <c r="D118" s="331">
        <f>SUM(B107:C117)</f>
        <v>0</v>
      </c>
    </row>
    <row r="119" spans="1:6" x14ac:dyDescent="0.3">
      <c r="A119" s="452" t="s">
        <v>251</v>
      </c>
      <c r="B119" s="455"/>
      <c r="C119" s="45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0" t="s">
        <v>156</v>
      </c>
      <c r="B121" s="461"/>
      <c r="C121" s="461"/>
      <c r="D121" s="461"/>
      <c r="E121" s="461"/>
      <c r="F121" s="46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2" t="s">
        <v>34</v>
      </c>
      <c r="B133" s="455"/>
      <c r="C133" s="456"/>
      <c r="D133" s="331">
        <f>SUM(B122:C132)</f>
        <v>0</v>
      </c>
    </row>
    <row r="134" spans="1:6" x14ac:dyDescent="0.3">
      <c r="A134" s="452" t="s">
        <v>251</v>
      </c>
      <c r="B134" s="455"/>
      <c r="C134" s="45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0" t="s">
        <v>61</v>
      </c>
      <c r="B136" s="461"/>
      <c r="C136" s="461"/>
      <c r="D136" s="461"/>
      <c r="E136" s="461"/>
      <c r="F136" s="46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2" t="s">
        <v>34</v>
      </c>
      <c r="B149" s="455"/>
      <c r="C149" s="456"/>
      <c r="D149" s="331">
        <f>SUM(B137:C148)</f>
        <v>0</v>
      </c>
    </row>
    <row r="150" spans="1:6" x14ac:dyDescent="0.3">
      <c r="A150" s="452" t="s">
        <v>251</v>
      </c>
      <c r="B150" s="455"/>
      <c r="C150" s="45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0" t="s">
        <v>178</v>
      </c>
      <c r="B152" s="461"/>
      <c r="C152" s="461"/>
      <c r="D152" s="461"/>
      <c r="E152" s="461"/>
      <c r="F152" s="46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2" t="s">
        <v>34</v>
      </c>
      <c r="B161" s="453"/>
      <c r="C161" s="454"/>
      <c r="D161" s="334">
        <f>SUM(B153:C160)</f>
        <v>0</v>
      </c>
    </row>
    <row r="162" spans="1:6" x14ac:dyDescent="0.3">
      <c r="A162" s="452" t="s">
        <v>251</v>
      </c>
      <c r="B162" s="455"/>
      <c r="C162" s="45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0" t="s">
        <v>64</v>
      </c>
      <c r="B164" s="461"/>
      <c r="C164" s="461"/>
      <c r="D164" s="461"/>
      <c r="E164" s="461"/>
      <c r="F164" s="46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2" t="s">
        <v>34</v>
      </c>
      <c r="B169" s="455"/>
      <c r="C169" s="456"/>
      <c r="D169" s="331">
        <f>SUM(B165:C168)</f>
        <v>0</v>
      </c>
    </row>
    <row r="170" spans="1:6" x14ac:dyDescent="0.3">
      <c r="A170" s="452" t="s">
        <v>251</v>
      </c>
      <c r="B170" s="455"/>
      <c r="C170" s="45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6" t="s">
        <v>15</v>
      </c>
      <c r="B172" s="467"/>
      <c r="C172" s="467"/>
      <c r="D172" s="467"/>
      <c r="E172" s="467"/>
      <c r="F172" s="46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2" t="s">
        <v>34</v>
      </c>
      <c r="B177" s="455"/>
      <c r="C177" s="456"/>
      <c r="D177" s="331">
        <f>SUM(B173:C176)</f>
        <v>0</v>
      </c>
    </row>
    <row r="178" spans="1:7" x14ac:dyDescent="0.3">
      <c r="A178" s="452" t="s">
        <v>251</v>
      </c>
      <c r="B178" s="455"/>
      <c r="C178" s="45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0" t="s">
        <v>65</v>
      </c>
      <c r="B180" s="461"/>
      <c r="C180" s="461"/>
      <c r="D180" s="461"/>
      <c r="E180" s="461"/>
      <c r="F180" s="46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2" t="s">
        <v>34</v>
      </c>
      <c r="B186" s="455"/>
      <c r="C186" s="456"/>
      <c r="D186" s="331">
        <f>SUM(B181:C185)</f>
        <v>0</v>
      </c>
    </row>
    <row r="187" spans="1:7" x14ac:dyDescent="0.3">
      <c r="A187" s="452" t="s">
        <v>251</v>
      </c>
      <c r="B187" s="455"/>
      <c r="C187" s="45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0" t="s">
        <v>177</v>
      </c>
      <c r="B189" s="461"/>
      <c r="C189" s="461"/>
      <c r="D189" s="461"/>
      <c r="E189" s="461"/>
      <c r="F189" s="46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2" t="s">
        <v>34</v>
      </c>
      <c r="B194" s="455"/>
      <c r="C194" s="456"/>
      <c r="D194" s="335">
        <f>SUM(B190:C193)</f>
        <v>0</v>
      </c>
    </row>
    <row r="195" spans="1:6" x14ac:dyDescent="0.3">
      <c r="A195" s="452" t="s">
        <v>251</v>
      </c>
      <c r="B195" s="455"/>
      <c r="C195" s="45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8"/>
      <c r="E1" s="378"/>
      <c r="F1" s="378"/>
      <c r="G1" s="37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9" t="s">
        <v>151</v>
      </c>
      <c r="B7" s="379"/>
      <c r="C7" s="379"/>
      <c r="D7" s="379"/>
      <c r="E7" s="379"/>
      <c r="F7" s="379"/>
      <c r="G7" s="82"/>
    </row>
    <row r="8" spans="1:7" ht="22.5" x14ac:dyDescent="0.45">
      <c r="A8" s="380" t="str">
        <f>'Page de garde'!D18</f>
        <v>Ennasr 1</v>
      </c>
      <c r="B8" s="380"/>
      <c r="C8" s="380"/>
      <c r="D8" s="380"/>
      <c r="E8" s="380"/>
      <c r="F8" s="380"/>
      <c r="G8" s="82"/>
    </row>
    <row r="9" spans="1:7" ht="22.5" x14ac:dyDescent="0.45">
      <c r="A9" s="278" t="s">
        <v>39</v>
      </c>
      <c r="B9" s="381"/>
      <c r="C9" s="381"/>
      <c r="D9" s="381"/>
      <c r="E9" s="381"/>
      <c r="F9" s="381"/>
      <c r="G9" s="82"/>
    </row>
    <row r="10" spans="1:7" ht="22.5" x14ac:dyDescent="0.45">
      <c r="A10" s="279" t="s">
        <v>41</v>
      </c>
      <c r="B10" s="382"/>
      <c r="C10" s="382"/>
      <c r="D10" s="382"/>
      <c r="E10" s="382"/>
      <c r="F10" s="382"/>
      <c r="G10" s="82"/>
    </row>
    <row r="11" spans="1:7" ht="22.5" x14ac:dyDescent="0.45">
      <c r="A11" s="278" t="s">
        <v>40</v>
      </c>
      <c r="B11" s="377"/>
      <c r="C11" s="377"/>
      <c r="D11" s="377"/>
      <c r="E11" s="377"/>
      <c r="F11" s="377"/>
      <c r="G11" s="82"/>
    </row>
    <row r="12" spans="1:7" ht="22.5" x14ac:dyDescent="0.45">
      <c r="A12" s="278" t="s">
        <v>200</v>
      </c>
      <c r="B12" s="383" t="e">
        <f>D730</f>
        <v>#DIV/0!</v>
      </c>
      <c r="C12" s="383"/>
      <c r="D12" s="383"/>
      <c r="E12" s="383"/>
      <c r="F12" s="383"/>
      <c r="G12" s="82"/>
    </row>
    <row r="13" spans="1:7" ht="22.5" x14ac:dyDescent="0.45">
      <c r="A13" s="81"/>
      <c r="B13" s="79"/>
      <c r="C13" s="79"/>
      <c r="D13" s="378"/>
      <c r="E13" s="378"/>
      <c r="F13" s="378"/>
      <c r="G13" s="37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7"/>
      <c r="B49" s="387"/>
      <c r="C49" s="387"/>
      <c r="D49" s="387"/>
      <c r="E49" s="387"/>
      <c r="F49" s="387"/>
      <c r="G49" s="38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8"/>
      <c r="B103" s="436"/>
      <c r="C103" s="436"/>
      <c r="D103" s="436"/>
      <c r="E103" s="436"/>
      <c r="F103" s="442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8"/>
      <c r="B111" s="436"/>
      <c r="C111" s="436"/>
      <c r="D111" s="436"/>
      <c r="E111" s="436"/>
      <c r="F111" s="442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6"/>
      <c r="B120" s="436"/>
      <c r="C120" s="436"/>
      <c r="D120" s="436"/>
      <c r="E120" s="436"/>
      <c r="F120" s="436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7"/>
      <c r="B132" s="437"/>
      <c r="C132" s="437"/>
      <c r="D132" s="437"/>
      <c r="E132" s="437"/>
      <c r="F132" s="437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8"/>
      <c r="B165" s="436"/>
      <c r="C165" s="436"/>
      <c r="D165" s="436"/>
      <c r="E165" s="436"/>
      <c r="F165" s="436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9"/>
      <c r="B176" s="440"/>
      <c r="C176" s="440"/>
      <c r="D176" s="440"/>
      <c r="E176" s="440"/>
      <c r="F176" s="440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1"/>
      <c r="B188" s="441"/>
      <c r="C188" s="441"/>
      <c r="D188" s="441"/>
      <c r="E188" s="441"/>
      <c r="F188" s="44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4" t="s">
        <v>34</v>
      </c>
      <c r="B203" s="375"/>
      <c r="C203" s="37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7"/>
      <c r="B205" s="387"/>
      <c r="C205" s="387"/>
      <c r="D205" s="387"/>
      <c r="E205" s="387"/>
      <c r="F205" s="38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4" t="s">
        <v>34</v>
      </c>
      <c r="B227" s="375"/>
      <c r="C227" s="37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7"/>
      <c r="B229" s="387"/>
      <c r="C229" s="387"/>
      <c r="D229" s="387"/>
      <c r="E229" s="387"/>
      <c r="F229" s="38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4" t="s">
        <v>34</v>
      </c>
      <c r="B245" s="375"/>
      <c r="C245" s="37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7"/>
      <c r="B250" s="387"/>
      <c r="C250" s="387"/>
      <c r="D250" s="387"/>
      <c r="E250" s="387"/>
      <c r="F250" s="38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4" t="s">
        <v>34</v>
      </c>
      <c r="B265" s="375"/>
      <c r="C265" s="37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357" t="s">
        <v>310</v>
      </c>
      <c r="B358" s="357"/>
      <c r="C358" s="357"/>
      <c r="D358" s="357"/>
      <c r="E358" s="357"/>
      <c r="F358" s="35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4"/>
      <c r="B415" s="385"/>
      <c r="C415" s="385"/>
      <c r="D415" s="385"/>
      <c r="E415" s="385"/>
      <c r="F415" s="385"/>
      <c r="G415" s="385"/>
    </row>
    <row r="416" spans="1:7" ht="24.75" x14ac:dyDescent="0.4">
      <c r="A416" s="353" t="s">
        <v>319</v>
      </c>
      <c r="B416" s="353"/>
      <c r="C416" s="353"/>
      <c r="D416" s="353"/>
      <c r="E416" s="353"/>
      <c r="F416" s="35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3" t="s">
        <v>310</v>
      </c>
      <c r="B464" s="353"/>
      <c r="C464" s="353"/>
      <c r="D464" s="353"/>
      <c r="E464" s="353"/>
      <c r="F464" s="35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3" t="s">
        <v>425</v>
      </c>
      <c r="B478" s="363"/>
      <c r="C478" s="363"/>
      <c r="D478" s="363"/>
      <c r="E478" s="363"/>
      <c r="F478" s="36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4" t="s">
        <v>28</v>
      </c>
      <c r="B480" s="355" t="s">
        <v>29</v>
      </c>
      <c r="C480" s="355"/>
      <c r="D480" s="355" t="s">
        <v>42</v>
      </c>
      <c r="E480" s="356" t="s">
        <v>266</v>
      </c>
      <c r="F480" s="356" t="s">
        <v>301</v>
      </c>
      <c r="G480" s="83"/>
    </row>
    <row r="481" spans="1:7" ht="21" x14ac:dyDescent="0.4">
      <c r="A481" s="354"/>
      <c r="B481" s="291" t="s">
        <v>32</v>
      </c>
      <c r="C481" s="291" t="s">
        <v>31</v>
      </c>
      <c r="D481" s="355"/>
      <c r="E481" s="356"/>
      <c r="F481" s="35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1" t="s">
        <v>23</v>
      </c>
      <c r="B505" s="392"/>
      <c r="C505" s="392"/>
      <c r="D505" s="392"/>
      <c r="E505" s="392"/>
      <c r="F505" s="39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390"/>
      <c r="C518" s="390"/>
      <c r="D518" s="390"/>
      <c r="E518" s="390"/>
      <c r="F518" s="39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4" t="s">
        <v>97</v>
      </c>
      <c r="B530" s="364"/>
      <c r="C530" s="364"/>
      <c r="D530" s="364"/>
      <c r="E530" s="364"/>
      <c r="F530" s="36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4" t="s">
        <v>28</v>
      </c>
      <c r="B532" s="396" t="s">
        <v>29</v>
      </c>
      <c r="C532" s="397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395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1"/>
      <c r="D535" s="361"/>
      <c r="E535" s="361"/>
      <c r="F535" s="36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4" t="s">
        <v>34</v>
      </c>
      <c r="B542" s="375"/>
      <c r="C542" s="37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4" t="s">
        <v>33</v>
      </c>
      <c r="B543" s="375"/>
      <c r="C543" s="37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7"/>
      <c r="B544" s="387"/>
      <c r="C544" s="387"/>
      <c r="D544" s="387"/>
      <c r="E544" s="387"/>
      <c r="F544" s="38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8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424"/>
      <c r="D557" s="424"/>
      <c r="E557" s="424"/>
      <c r="F557" s="42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7"/>
      <c r="B572" s="387"/>
      <c r="C572" s="387"/>
      <c r="D572" s="387"/>
      <c r="E572" s="387"/>
      <c r="F572" s="387"/>
      <c r="G572" s="83"/>
    </row>
    <row r="573" spans="1:7" ht="22.5" x14ac:dyDescent="0.45">
      <c r="A573" s="350" t="s">
        <v>19</v>
      </c>
      <c r="B573" s="350"/>
      <c r="C573" s="350"/>
      <c r="D573" s="350"/>
      <c r="E573" s="350"/>
      <c r="F573" s="35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4" t="s">
        <v>28</v>
      </c>
      <c r="B575" s="355" t="s">
        <v>29</v>
      </c>
      <c r="C575" s="355"/>
      <c r="D575" s="355" t="s">
        <v>42</v>
      </c>
      <c r="E575" s="356" t="s">
        <v>266</v>
      </c>
      <c r="F575" s="356" t="s">
        <v>301</v>
      </c>
      <c r="G575" s="83"/>
    </row>
    <row r="576" spans="1:7" ht="21" x14ac:dyDescent="0.4">
      <c r="A576" s="354"/>
      <c r="B576" s="291" t="s">
        <v>32</v>
      </c>
      <c r="C576" s="291" t="s">
        <v>31</v>
      </c>
      <c r="D576" s="355"/>
      <c r="E576" s="356"/>
      <c r="F576" s="35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1" t="s">
        <v>383</v>
      </c>
      <c r="B598" s="352"/>
      <c r="C598" s="352"/>
      <c r="D598" s="352"/>
      <c r="E598" s="352"/>
      <c r="F598" s="352"/>
      <c r="G598" s="35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1" t="s">
        <v>170</v>
      </c>
      <c r="B610" s="422"/>
      <c r="C610" s="42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0" t="s">
        <v>8</v>
      </c>
      <c r="B612" s="350"/>
      <c r="C612" s="350"/>
      <c r="D612" s="350"/>
      <c r="E612" s="350"/>
      <c r="F612" s="35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1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2"/>
      <c r="F628" s="386"/>
      <c r="G628" s="83"/>
    </row>
    <row r="629" spans="1:7" ht="21" x14ac:dyDescent="0.4">
      <c r="A629" s="104"/>
      <c r="B629" s="83"/>
      <c r="C629" s="430"/>
      <c r="D629" s="430"/>
      <c r="E629" s="430"/>
      <c r="F629" s="43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4" t="s">
        <v>34</v>
      </c>
      <c r="B639" s="375"/>
      <c r="C639" s="37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4" t="s">
        <v>34</v>
      </c>
      <c r="B650" s="375"/>
      <c r="C650" s="37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7"/>
      <c r="B652" s="427"/>
      <c r="C652" s="427"/>
      <c r="D652" s="427"/>
      <c r="E652" s="427"/>
      <c r="F652" s="427"/>
      <c r="G652" s="427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0" t="s">
        <v>355</v>
      </c>
      <c r="B676" s="350"/>
      <c r="C676" s="350"/>
      <c r="D676" s="350"/>
      <c r="E676" s="350"/>
      <c r="F676" s="35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6" t="s">
        <v>459</v>
      </c>
      <c r="B704" s="426"/>
      <c r="C704" s="426"/>
      <c r="D704" s="426"/>
      <c r="E704" s="426"/>
      <c r="F704" s="42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3" t="s">
        <v>28</v>
      </c>
      <c r="B706" s="396" t="s">
        <v>29</v>
      </c>
      <c r="C706" s="396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8"/>
      <c r="C715" s="42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8"/>
      <c r="C716" s="42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4"/>
      <c r="E1" s="444"/>
      <c r="F1" s="444"/>
      <c r="G1" s="44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5" t="s">
        <v>46</v>
      </c>
      <c r="B6" s="445"/>
      <c r="C6" s="445"/>
      <c r="D6" s="445"/>
      <c r="E6" s="445"/>
      <c r="F6" s="445"/>
      <c r="G6" s="66"/>
    </row>
    <row r="7" spans="1:7" s="2" customFormat="1" ht="21.75" customHeight="1" x14ac:dyDescent="0.45">
      <c r="A7" s="446" t="str">
        <f>'Page de garde'!D18</f>
        <v>Ennasr 1</v>
      </c>
      <c r="B7" s="446"/>
      <c r="C7" s="446"/>
      <c r="D7" s="446"/>
      <c r="E7" s="446"/>
      <c r="F7" s="446"/>
      <c r="G7" s="66"/>
    </row>
    <row r="8" spans="1:7" s="2" customFormat="1" ht="24" x14ac:dyDescent="0.45">
      <c r="A8" s="329" t="s">
        <v>39</v>
      </c>
      <c r="B8" s="447" t="str">
        <f>'A1 Exploitation'!B9:F9</f>
        <v>Dr Raja Bouhalfaya</v>
      </c>
      <c r="C8" s="447"/>
      <c r="D8" s="447"/>
      <c r="E8" s="447"/>
      <c r="F8" s="447"/>
      <c r="G8" s="66"/>
    </row>
    <row r="9" spans="1:7" s="2" customFormat="1" ht="24" x14ac:dyDescent="0.45">
      <c r="A9" s="330" t="s">
        <v>41</v>
      </c>
      <c r="B9" s="448" t="str">
        <f>'A1 Exploitation'!B10:F10</f>
        <v>Directeur du magasin et chefs rayons</v>
      </c>
      <c r="C9" s="448"/>
      <c r="D9" s="448"/>
      <c r="E9" s="448"/>
      <c r="F9" s="448"/>
      <c r="G9" s="66"/>
    </row>
    <row r="10" spans="1:7" s="2" customFormat="1" ht="24" x14ac:dyDescent="0.45">
      <c r="A10" s="329" t="s">
        <v>40</v>
      </c>
      <c r="B10" s="443">
        <f>'A1 Exploitation'!B11:F11</f>
        <v>43592</v>
      </c>
      <c r="C10" s="443"/>
      <c r="D10" s="443"/>
      <c r="E10" s="443"/>
      <c r="F10" s="443"/>
      <c r="G10" s="66"/>
    </row>
    <row r="11" spans="1:7" s="2" customFormat="1" ht="24" x14ac:dyDescent="0.45">
      <c r="A11" s="329" t="s">
        <v>250</v>
      </c>
      <c r="B11" s="449" t="e">
        <f>D199</f>
        <v>#DIV/0!</v>
      </c>
      <c r="C11" s="449"/>
      <c r="D11" s="449"/>
      <c r="E11" s="449"/>
      <c r="F11" s="449"/>
      <c r="G11" s="66"/>
    </row>
    <row r="12" spans="1:7" s="2" customFormat="1" ht="22.5" x14ac:dyDescent="0.45">
      <c r="A12" s="1"/>
      <c r="D12" s="378"/>
      <c r="E12" s="378"/>
      <c r="F12" s="378"/>
      <c r="G12" s="378"/>
    </row>
    <row r="13" spans="1:7" s="2" customFormat="1" ht="11.25" customHeight="1" x14ac:dyDescent="0.3">
      <c r="A13" s="450" t="s">
        <v>28</v>
      </c>
      <c r="B13" s="451" t="s">
        <v>29</v>
      </c>
      <c r="C13" s="451"/>
      <c r="D13" s="451" t="s">
        <v>42</v>
      </c>
      <c r="E13" s="451" t="s">
        <v>160</v>
      </c>
      <c r="F13" s="451" t="s">
        <v>161</v>
      </c>
    </row>
    <row r="14" spans="1:7" s="2" customFormat="1" ht="12.75" customHeight="1" x14ac:dyDescent="0.3">
      <c r="A14" s="450"/>
      <c r="B14" s="336" t="s">
        <v>32</v>
      </c>
      <c r="C14" s="336" t="s">
        <v>31</v>
      </c>
      <c r="D14" s="451"/>
      <c r="E14" s="451"/>
      <c r="F14" s="451"/>
      <c r="G14" s="65"/>
    </row>
    <row r="15" spans="1:7" x14ac:dyDescent="0.3">
      <c r="A15" s="464"/>
      <c r="B15" s="465"/>
      <c r="C15" s="465"/>
      <c r="D15" s="465"/>
      <c r="E15" s="465"/>
      <c r="F15" s="465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9" t="s">
        <v>34</v>
      </c>
      <c r="B22" s="453"/>
      <c r="C22" s="454"/>
      <c r="D22" s="334">
        <f>SUM(B17:C21)</f>
        <v>0</v>
      </c>
    </row>
    <row r="23" spans="1:7" x14ac:dyDescent="0.3">
      <c r="A23" s="452" t="s">
        <v>251</v>
      </c>
      <c r="B23" s="455"/>
      <c r="C23" s="45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0" t="s">
        <v>4</v>
      </c>
      <c r="B25" s="461"/>
      <c r="C25" s="461"/>
      <c r="D25" s="461"/>
      <c r="E25" s="461"/>
      <c r="F25" s="46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2" t="s">
        <v>34</v>
      </c>
      <c r="B33" s="455"/>
      <c r="C33" s="456"/>
      <c r="D33" s="331">
        <f>SUM(B26:C32)</f>
        <v>0</v>
      </c>
    </row>
    <row r="34" spans="1:6" x14ac:dyDescent="0.3">
      <c r="A34" s="452" t="s">
        <v>251</v>
      </c>
      <c r="B34" s="455"/>
      <c r="C34" s="45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0" t="s">
        <v>180</v>
      </c>
      <c r="B36" s="461"/>
      <c r="C36" s="461"/>
      <c r="D36" s="461"/>
      <c r="E36" s="461"/>
      <c r="F36" s="46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2" t="s">
        <v>34</v>
      </c>
      <c r="B42" s="455"/>
      <c r="C42" s="456"/>
      <c r="D42" s="331">
        <f>SUM(B37:C41)</f>
        <v>0</v>
      </c>
    </row>
    <row r="43" spans="1:6" x14ac:dyDescent="0.3">
      <c r="A43" s="452" t="s">
        <v>251</v>
      </c>
      <c r="B43" s="455"/>
      <c r="C43" s="45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2" t="s">
        <v>19</v>
      </c>
      <c r="B45" s="463"/>
      <c r="C45" s="463"/>
      <c r="D45" s="463"/>
      <c r="E45" s="463"/>
      <c r="F45" s="46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2" t="s">
        <v>34</v>
      </c>
      <c r="B52" s="455"/>
      <c r="C52" s="456"/>
      <c r="D52" s="331">
        <f>SUM(B46:C51)</f>
        <v>0</v>
      </c>
    </row>
    <row r="53" spans="1:6" x14ac:dyDescent="0.3">
      <c r="A53" s="452" t="s">
        <v>251</v>
      </c>
      <c r="B53" s="455"/>
      <c r="C53" s="45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0" t="s">
        <v>8</v>
      </c>
      <c r="B55" s="461"/>
      <c r="C55" s="461"/>
      <c r="D55" s="461"/>
      <c r="E55" s="461"/>
      <c r="F55" s="46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2" t="s">
        <v>34</v>
      </c>
      <c r="B63" s="455"/>
      <c r="C63" s="456"/>
      <c r="D63" s="331">
        <f>SUM(B56:C62)</f>
        <v>0</v>
      </c>
    </row>
    <row r="64" spans="1:6" x14ac:dyDescent="0.3">
      <c r="A64" s="452" t="s">
        <v>251</v>
      </c>
      <c r="B64" s="455"/>
      <c r="C64" s="45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0" t="s">
        <v>111</v>
      </c>
      <c r="B66" s="461"/>
      <c r="C66" s="461"/>
      <c r="D66" s="461"/>
      <c r="E66" s="461"/>
      <c r="F66" s="46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2" t="s">
        <v>34</v>
      </c>
      <c r="B84" s="455"/>
      <c r="C84" s="456"/>
      <c r="D84" s="331">
        <f>SUM(B67:C83)</f>
        <v>0</v>
      </c>
    </row>
    <row r="85" spans="1:6" x14ac:dyDescent="0.3">
      <c r="A85" s="452" t="s">
        <v>251</v>
      </c>
      <c r="B85" s="455"/>
      <c r="C85" s="45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0" t="s">
        <v>172</v>
      </c>
      <c r="B87" s="461"/>
      <c r="C87" s="461"/>
      <c r="D87" s="461"/>
      <c r="E87" s="461"/>
      <c r="F87" s="46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2" t="s">
        <v>34</v>
      </c>
      <c r="B102" s="455"/>
      <c r="C102" s="456"/>
      <c r="D102" s="331">
        <f>SUM(B88:C101)</f>
        <v>0</v>
      </c>
    </row>
    <row r="103" spans="1:6" x14ac:dyDescent="0.3">
      <c r="A103" s="452" t="s">
        <v>251</v>
      </c>
      <c r="B103" s="455"/>
      <c r="C103" s="45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0" t="s">
        <v>173</v>
      </c>
      <c r="B106" s="461"/>
      <c r="C106" s="461"/>
      <c r="D106" s="461"/>
      <c r="E106" s="461"/>
      <c r="F106" s="46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2" t="s">
        <v>34</v>
      </c>
      <c r="B118" s="455"/>
      <c r="C118" s="456"/>
      <c r="D118" s="331">
        <f>SUM(B107:C117)</f>
        <v>0</v>
      </c>
    </row>
    <row r="119" spans="1:6" x14ac:dyDescent="0.3">
      <c r="A119" s="452" t="s">
        <v>251</v>
      </c>
      <c r="B119" s="455"/>
      <c r="C119" s="45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0" t="s">
        <v>156</v>
      </c>
      <c r="B121" s="461"/>
      <c r="C121" s="461"/>
      <c r="D121" s="461"/>
      <c r="E121" s="461"/>
      <c r="F121" s="46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2" t="s">
        <v>34</v>
      </c>
      <c r="B133" s="455"/>
      <c r="C133" s="456"/>
      <c r="D133" s="331">
        <f>SUM(B122:C132)</f>
        <v>0</v>
      </c>
    </row>
    <row r="134" spans="1:6" x14ac:dyDescent="0.3">
      <c r="A134" s="452" t="s">
        <v>251</v>
      </c>
      <c r="B134" s="455"/>
      <c r="C134" s="45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0" t="s">
        <v>61</v>
      </c>
      <c r="B136" s="461"/>
      <c r="C136" s="461"/>
      <c r="D136" s="461"/>
      <c r="E136" s="461"/>
      <c r="F136" s="46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2" t="s">
        <v>34</v>
      </c>
      <c r="B149" s="455"/>
      <c r="C149" s="456"/>
      <c r="D149" s="331">
        <f>SUM(B137:C148)</f>
        <v>0</v>
      </c>
    </row>
    <row r="150" spans="1:6" x14ac:dyDescent="0.3">
      <c r="A150" s="452" t="s">
        <v>251</v>
      </c>
      <c r="B150" s="455"/>
      <c r="C150" s="45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0" t="s">
        <v>178</v>
      </c>
      <c r="B152" s="461"/>
      <c r="C152" s="461"/>
      <c r="D152" s="461"/>
      <c r="E152" s="461"/>
      <c r="F152" s="46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2" t="s">
        <v>34</v>
      </c>
      <c r="B161" s="453"/>
      <c r="C161" s="454"/>
      <c r="D161" s="334">
        <f>SUM(B153:C160)</f>
        <v>0</v>
      </c>
    </row>
    <row r="162" spans="1:6" x14ac:dyDescent="0.3">
      <c r="A162" s="452" t="s">
        <v>251</v>
      </c>
      <c r="B162" s="455"/>
      <c r="C162" s="45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0" t="s">
        <v>64</v>
      </c>
      <c r="B164" s="461"/>
      <c r="C164" s="461"/>
      <c r="D164" s="461"/>
      <c r="E164" s="461"/>
      <c r="F164" s="46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2" t="s">
        <v>34</v>
      </c>
      <c r="B169" s="455"/>
      <c r="C169" s="456"/>
      <c r="D169" s="331">
        <f>SUM(B165:C168)</f>
        <v>0</v>
      </c>
    </row>
    <row r="170" spans="1:6" x14ac:dyDescent="0.3">
      <c r="A170" s="452" t="s">
        <v>251</v>
      </c>
      <c r="B170" s="455"/>
      <c r="C170" s="45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6" t="s">
        <v>15</v>
      </c>
      <c r="B172" s="467"/>
      <c r="C172" s="467"/>
      <c r="D172" s="467"/>
      <c r="E172" s="467"/>
      <c r="F172" s="46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2" t="s">
        <v>34</v>
      </c>
      <c r="B177" s="455"/>
      <c r="C177" s="456"/>
      <c r="D177" s="331">
        <f>SUM(B173:C176)</f>
        <v>0</v>
      </c>
    </row>
    <row r="178" spans="1:7" x14ac:dyDescent="0.3">
      <c r="A178" s="452" t="s">
        <v>251</v>
      </c>
      <c r="B178" s="455"/>
      <c r="C178" s="45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0" t="s">
        <v>65</v>
      </c>
      <c r="B180" s="461"/>
      <c r="C180" s="461"/>
      <c r="D180" s="461"/>
      <c r="E180" s="461"/>
      <c r="F180" s="46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2" t="s">
        <v>34</v>
      </c>
      <c r="B186" s="455"/>
      <c r="C186" s="456"/>
      <c r="D186" s="331">
        <f>SUM(B181:C185)</f>
        <v>0</v>
      </c>
    </row>
    <row r="187" spans="1:7" x14ac:dyDescent="0.3">
      <c r="A187" s="452" t="s">
        <v>251</v>
      </c>
      <c r="B187" s="455"/>
      <c r="C187" s="45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0" t="s">
        <v>177</v>
      </c>
      <c r="B189" s="461"/>
      <c r="C189" s="461"/>
      <c r="D189" s="461"/>
      <c r="E189" s="461"/>
      <c r="F189" s="46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2" t="s">
        <v>34</v>
      </c>
      <c r="B194" s="455"/>
      <c r="C194" s="456"/>
      <c r="D194" s="335">
        <f>SUM(B190:C193)</f>
        <v>0</v>
      </c>
    </row>
    <row r="195" spans="1:6" x14ac:dyDescent="0.3">
      <c r="A195" s="452" t="s">
        <v>251</v>
      </c>
      <c r="B195" s="455"/>
      <c r="C195" s="45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2019-05-14T22:17:07Z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