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CE Ennasr 1\2017\juin\"/>
    </mc:Choice>
  </mc:AlternateContent>
  <bookViews>
    <workbookView xWindow="0" yWindow="0" windowWidth="20490" windowHeight="7755" tabRatio="998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3" i="17" l="1"/>
  <c r="D93" i="16" l="1"/>
  <c r="D94" i="16" s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D153" i="17"/>
  <c r="D154" i="17" s="1"/>
  <c r="C149" i="17"/>
  <c r="C141" i="17"/>
  <c r="C140" i="17"/>
  <c r="C139" i="17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C70" i="16"/>
  <c r="C64" i="16"/>
  <c r="C62" i="16"/>
  <c r="C51" i="16"/>
  <c r="C53" i="16"/>
  <c r="C33" i="16"/>
  <c r="C28" i="16"/>
  <c r="D24" i="16"/>
  <c r="D23" i="16"/>
  <c r="D145" i="17" l="1"/>
  <c r="D146" i="17" s="1"/>
  <c r="D117" i="17"/>
  <c r="D118" i="17" s="1"/>
  <c r="D101" i="17"/>
  <c r="D102" i="17" s="1"/>
  <c r="D449" i="16"/>
  <c r="D450" i="16" s="1"/>
  <c r="B130" i="29" s="1"/>
  <c r="D409" i="16"/>
  <c r="D410" i="16" s="1"/>
  <c r="D357" i="16"/>
  <c r="D346" i="16"/>
  <c r="D347" i="16" s="1"/>
  <c r="D337" i="16"/>
  <c r="D338" i="16" s="1"/>
  <c r="D276" i="16"/>
  <c r="D277" i="16" s="1"/>
  <c r="D110" i="16"/>
  <c r="D111" i="16" s="1"/>
  <c r="D388" i="16"/>
  <c r="D390" i="16"/>
  <c r="D391" i="16" s="1"/>
  <c r="B102" i="29" s="1"/>
  <c r="D279" i="16"/>
  <c r="D280" i="16" s="1"/>
  <c r="D358" i="16"/>
  <c r="D407" i="16"/>
  <c r="B147" i="29"/>
  <c r="D37" i="16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38" i="16"/>
  <c r="D62" i="17"/>
  <c r="D206" i="16"/>
  <c r="D207" i="16" s="1"/>
  <c r="D54" i="16"/>
  <c r="D55" i="16" s="1"/>
  <c r="B9" i="17"/>
  <c r="B10" i="17"/>
  <c r="D360" i="16" l="1"/>
  <c r="D361" i="16" s="1"/>
  <c r="B11" i="31"/>
  <c r="B145" i="29"/>
  <c r="B12" i="30"/>
  <c r="B25" i="29"/>
  <c r="B33" i="29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D242" i="16" s="1"/>
  <c r="C222" i="16"/>
  <c r="D229" i="16" s="1"/>
  <c r="D230" i="16" s="1"/>
  <c r="A193" i="16"/>
  <c r="D245" i="16" l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s="1"/>
  <c r="D135" i="16" s="1"/>
  <c r="D146" i="16" l="1"/>
  <c r="D305" i="16"/>
  <c r="D294" i="16"/>
  <c r="D295" i="16" s="1"/>
  <c r="D42" i="17"/>
  <c r="D182" i="17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<sst xmlns="http://schemas.openxmlformats.org/spreadsheetml/2006/main" count="2921" uniqueCount="404">
  <si>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</si>
  <si>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</si>
  <si>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</si>
  <si>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</si>
  <si>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</si>
  <si>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</si>
  <si>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</si>
  <si>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</si>
  <si>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</si>
  <si>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</si>
  <si>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</si>
  <si>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</si>
  <si>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</si>
  <si>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</si>
  <si>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</si>
  <si>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</si>
  <si>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</si>
  <si>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</si>
  <si>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</si>
  <si>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</si>
  <si>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</si>
  <si>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</si>
  <si>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</si>
  <si>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</si>
  <si>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</si>
  <si>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</si>
  <si>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</si>
  <si>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</si>
  <si>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</si>
  <si>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</si>
  <si>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</si>
  <si>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</si>
  <si>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</si>
  <si>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</si>
  <si>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</si>
  <si>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</si>
  <si>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</si>
  <si>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</si>
  <si>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</si>
  <si>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</si>
  <si>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</si>
  <si>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</si>
  <si>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</si>
  <si>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</si>
  <si>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</si>
  <si>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</si>
  <si>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</si>
  <si>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</si>
  <si>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</si>
  <si>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</si>
  <si>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</si>
  <si>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</si>
  <si>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</si>
  <si>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</si>
  <si>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</si>
  <si>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</si>
  <si>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</si>
  <si>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</si>
  <si>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</si>
  <si>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</si>
  <si>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</si>
  <si>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</si>
  <si>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</si>
  <si>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</si>
  <si>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</si>
  <si>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</si>
  <si>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</si>
  <si>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</si>
  <si>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</si>
  <si>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</si>
  <si>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</si>
  <si>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</si>
  <si>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</si>
  <si>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</si>
  <si>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</si>
  <si>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</si>
  <si>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</si>
  <si>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</si>
  <si>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</si>
  <si>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</si>
  <si>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</si>
  <si>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</si>
  <si>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</si>
  <si>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</si>
  <si>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</si>
  <si>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</si>
  <si>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</si>
  <si>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</si>
  <si>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</si>
  <si>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</si>
  <si>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</si>
  <si>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</si>
  <si>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</si>
  <si>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</si>
  <si>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</si>
  <si>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</si>
  <si>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</si>
  <si>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</si>
  <si>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</si>
  <si>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</si>
  <si>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</si>
  <si>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</si>
  <si>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</si>
  <si>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</si>
  <si>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</si>
  <si>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</si>
  <si>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</si>
  <si>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</si>
  <si>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</si>
  <si>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</si>
  <si>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</si>
  <si>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</si>
  <si>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</si>
  <si>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</si>
  <si>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</si>
  <si>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</si>
  <si>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</si>
  <si>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</si>
  <si>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</si>
  <si>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</si>
  <si>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</si>
  <si>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</si>
  <si>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</si>
  <si>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</si>
  <si>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</si>
  <si>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</si>
  <si>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</si>
  <si>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</si>
  <si>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</si>
  <si>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</si>
  <si>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</si>
  <si>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</si>
  <si>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</si>
  <si>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</si>
  <si>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</si>
  <si>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</si>
  <si>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</si>
  <si>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</si>
  <si>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</si>
  <si>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</si>
  <si>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</si>
  <si>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</si>
  <si>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</si>
  <si>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</si>
  <si>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</si>
  <si>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</si>
  <si>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</si>
  <si>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</si>
  <si>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</si>
  <si>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</si>
  <si>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</si>
  <si>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</si>
  <si>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</si>
  <si>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</si>
  <si>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</si>
  <si>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</si>
  <si>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</si>
  <si>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</si>
  <si>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</si>
  <si>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</si>
  <si>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</si>
  <si>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</si>
  <si>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</si>
  <si>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</si>
  <si>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</si>
  <si>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</si>
  <si>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</si>
  <si>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</si>
  <si>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</si>
  <si>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</si>
  <si>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</si>
  <si>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</si>
  <si>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</si>
  <si>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</si>
  <si>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</si>
  <si>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</si>
  <si>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</si>
  <si>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</si>
  <si>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</si>
  <si>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</si>
  <si>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</si>
  <si>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</si>
  <si>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</si>
  <si>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</si>
  <si>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</si>
  <si>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</si>
  <si>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</si>
  <si>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</si>
  <si>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</si>
  <si>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</si>
  <si>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</si>
  <si>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</si>
  <si>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</si>
  <si>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</si>
  <si>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</si>
  <si>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</si>
  <si>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</si>
  <si>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</si>
  <si>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</si>
  <si>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</si>
  <si>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</si>
  <si>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</si>
  <si>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</si>
  <si>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</si>
  <si>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</si>
  <si>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</si>
  <si>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</si>
  <si>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</si>
  <si>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</si>
  <si>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</si>
  <si>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</si>
  <si>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</si>
  <si>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</si>
  <si>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</si>
  <si>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</si>
  <si>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</si>
  <si>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</si>
  <si>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</si>
  <si>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</si>
  <si>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</si>
  <si>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</si>
  <si>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</si>
  <si>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</si>
  <si>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</si>
  <si>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</si>
  <si>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</si>
  <si>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</si>
  <si>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</si>
  <si>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</si>
  <si>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</si>
  <si>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</si>
  <si>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</si>
  <si>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</si>
  <si>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</si>
  <si>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</si>
  <si>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</si>
  <si>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</si>
  <si>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</si>
  <si>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</si>
  <si>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</si>
  <si>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</si>
  <si>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</si>
  <si>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</si>
  <si>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</si>
  <si>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</si>
  <si>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</si>
  <si>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</si>
  <si>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</si>
  <si>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</si>
  <si>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</si>
  <si>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</si>
  <si>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</si>
  <si>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</si>
  <si>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</si>
  <si>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</si>
  <si>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</si>
  <si>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</si>
  <si>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</si>
  <si>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</si>
  <si>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</si>
  <si>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</si>
  <si>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</si>
  <si>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</si>
  <si>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</si>
  <si>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</si>
  <si>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</si>
  <si>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</si>
  <si>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</si>
  <si>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</si>
  <si>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</si>
  <si>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</si>
  <si>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</si>
  <si>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</si>
  <si>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</si>
  <si>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</si>
  <si>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</si>
  <si>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</si>
  <si>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</si>
  <si>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</si>
  <si>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</si>
  <si>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</si>
  <si>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</si>
  <si>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</si>
  <si>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</si>
  <si>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</si>
  <si>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</si>
  <si>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</si>
  <si>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</si>
  <si>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</si>
  <si>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</si>
  <si>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</si>
  <si>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</si>
  <si>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</si>
  <si>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</si>
  <si>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</si>
  <si>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</si>
  <si>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</si>
  <si>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</si>
  <si>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</si>
  <si>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</si>
  <si>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</si>
  <si>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</si>
  <si>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</si>
  <si>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</si>
  <si>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</si>
  <si>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</si>
  <si>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</si>
  <si>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</si>
  <si>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</si>
  <si>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</si>
  <si>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</si>
  <si>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</si>
  <si>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</si>
  <si>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</si>
  <si>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</si>
  <si>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</si>
  <si>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</si>
  <si>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</si>
  <si>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</si>
  <si>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</si>
  <si>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</si>
  <si>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</si>
  <si>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</si>
  <si>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</si>
  <si>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</si>
  <si>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</si>
  <si>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</si>
  <si>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</si>
  <si>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</si>
  <si>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</si>
  <si>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</si>
  <si>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</si>
  <si>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</si>
  <si>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</si>
  <si>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</si>
  <si>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</si>
  <si>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</si>
  <si>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</si>
  <si>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</si>
  <si>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</si>
  <si>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</si>
  <si>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</si>
  <si>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</si>
  <si>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</si>
  <si>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</si>
  <si>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</si>
  <si>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</si>
  <si>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</si>
  <si>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</si>
  <si>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</si>
  <si>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</si>
  <si>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</si>
  <si>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</si>
  <si>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</si>
  <si>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</si>
  <si>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</si>
  <si>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</si>
  <si>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</si>
  <si>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</si>
  <si>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</si>
  <si>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</si>
  <si>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</si>
  <si>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</si>
  <si>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</si>
  <si>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</si>
  <si>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</si>
  <si>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</si>
  <si>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</si>
  <si>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</si>
  <si>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</si>
  <si>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</si>
  <si>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</si>
  <si>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</si>
  <si>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</si>
  <si>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</si>
  <si>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</si>
  <si>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</si>
  <si>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</si>
  <si>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</si>
  <si>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Les citrouilles découpées n'étaient ni munies par des étiquettes ni par une affiche prix.</t>
  </si>
  <si>
    <t>Correct.</t>
  </si>
  <si>
    <t>L'armoire froide n'était pas utilisée le jour de l'audit.</t>
  </si>
  <si>
    <t>Correct</t>
  </si>
  <si>
    <t>M. Bilel HAMDI</t>
  </si>
  <si>
    <t>M. Badrredine DERBEL (Directeur magasin)</t>
  </si>
  <si>
    <t>Absence de quelques lampes au niveau des meubles d’exposition.</t>
  </si>
  <si>
    <t>Le sol du magasin présentait des fissures à plusieurs niveaux.</t>
  </si>
  <si>
    <t>Les appâts chimiques n’étaient pas protégés au niveau de la réserve.</t>
  </si>
  <si>
    <t>Présence d’un espacement entre la porte du quai de réception et le sol.
Le quai de réception n’était pas protégé et la porte ne dépassait pas 2 mètres de hauteur ce qui complique la réception.</t>
  </si>
  <si>
    <t>Absence d’un distributeur de papier au niveau des vestiaires.</t>
  </si>
  <si>
    <t>Installer un distributeur de papier au niveau des vestiaires.</t>
  </si>
  <si>
    <t>Protéger le quai de réception, augmenter la hauteur de la porte de réception et assurer son étanchéité.</t>
  </si>
  <si>
    <t>La benne à ordures était protégée par des grillages métalliques soudés munis d'une porte. Il y a risque d'une contamination aéroporté lors de la réception des produits alimentaires.</t>
  </si>
  <si>
    <t>Taux de réalisation du plan d'action précédent</t>
  </si>
  <si>
    <t>L'enregistrement des paramètres de contrôle à la réception pour l'entrepôt Carrefour n'était pas réalisé. Le magasin a eu l'information suite à la formation réalisée par M.Ameur le jour de l'audit.</t>
  </si>
  <si>
    <t>Durée d'exposition des produits</t>
  </si>
  <si>
    <t>Ennasr 1</t>
  </si>
  <si>
    <t>Les autocontrôles des opérations de nettoyage et désinfection doivent être remplis quotidiennement.</t>
  </si>
  <si>
    <t>Présence de  poussière sur les étagères hautes.</t>
  </si>
  <si>
    <t>Présence de nourriture dans les casiers au niveau des vestiaires des femmes.</t>
  </si>
  <si>
    <t>Présence des trous au niveau de la réserve et du monte charges.</t>
  </si>
  <si>
    <t>Un micro-onde n'était pas fonctionnel.</t>
  </si>
  <si>
    <t>Prévoir une autre protection à ce niveau.</t>
  </si>
  <si>
    <t>Présence de givre au niveau du meuble des glaces.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</si>
</sst>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12" fillId="6" borderId="1" xfId="3" applyFont="1" applyFill="1" applyBorder="1" applyAlignment="1">
      <alignment horizontal="center"/>
    </xf>
    <xf numFmtId="0" fontId="19" fillId="0" borderId="1" xfId="0" applyFont="1" applyBorder="1" applyAlignment="1" applyProtection="1">
      <alignment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4" fillId="8" borderId="3" xfId="0" applyNumberFormat="1" applyFont="1" applyFill="1" applyBorder="1" applyAlignment="1" applyProtection="1">
      <alignment vertical="center"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44096"/>
        <c:axId val="219631944"/>
      </c:barChart>
      <c:catAx>
        <c:axId val="21964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31944"/>
        <c:crosses val="autoZero"/>
        <c:auto val="1"/>
        <c:lblAlgn val="ctr"/>
        <c:lblOffset val="100"/>
        <c:noMultiLvlLbl val="0"/>
      </c:catAx>
      <c:valAx>
        <c:axId val="219631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4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28808"/>
        <c:axId val="219626064"/>
      </c:barChart>
      <c:catAx>
        <c:axId val="219628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6064"/>
        <c:crosses val="autoZero"/>
        <c:auto val="1"/>
        <c:lblAlgn val="ctr"/>
        <c:lblOffset val="100"/>
        <c:noMultiLvlLbl val="0"/>
      </c:catAx>
      <c:valAx>
        <c:axId val="21962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28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27240"/>
        <c:axId val="219626456"/>
      </c:barChart>
      <c:catAx>
        <c:axId val="219627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6456"/>
        <c:crosses val="autoZero"/>
        <c:auto val="1"/>
        <c:lblAlgn val="ctr"/>
        <c:lblOffset val="100"/>
        <c:noMultiLvlLbl val="0"/>
      </c:catAx>
      <c:valAx>
        <c:axId val="219626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27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28024"/>
        <c:axId val="219628416"/>
      </c:barChart>
      <c:catAx>
        <c:axId val="219628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8416"/>
        <c:crosses val="autoZero"/>
        <c:auto val="1"/>
        <c:lblAlgn val="ctr"/>
        <c:lblOffset val="100"/>
        <c:noMultiLvlLbl val="0"/>
      </c:catAx>
      <c:valAx>
        <c:axId val="219628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2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30376"/>
        <c:axId val="219624104"/>
      </c:barChart>
      <c:catAx>
        <c:axId val="219630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4104"/>
        <c:crosses val="autoZero"/>
        <c:auto val="1"/>
        <c:lblAlgn val="ctr"/>
        <c:lblOffset val="100"/>
        <c:noMultiLvlLbl val="0"/>
      </c:catAx>
      <c:valAx>
        <c:axId val="219624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30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20184"/>
        <c:axId val="219622928"/>
      </c:barChart>
      <c:catAx>
        <c:axId val="219620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2928"/>
        <c:crosses val="autoZero"/>
        <c:auto val="1"/>
        <c:lblAlgn val="ctr"/>
        <c:lblOffset val="100"/>
        <c:noMultiLvlLbl val="0"/>
      </c:catAx>
      <c:valAx>
        <c:axId val="21962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20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0.77906976744186052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24888"/>
        <c:axId val="219625280"/>
      </c:barChart>
      <c:catAx>
        <c:axId val="219624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5280"/>
        <c:crosses val="autoZero"/>
        <c:auto val="1"/>
        <c:lblAlgn val="ctr"/>
        <c:lblOffset val="100"/>
        <c:noMultiLvlLbl val="0"/>
      </c:catAx>
      <c:valAx>
        <c:axId val="219625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24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0.96808510638297873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31160"/>
        <c:axId val="219623712"/>
      </c:barChart>
      <c:catAx>
        <c:axId val="219631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3712"/>
        <c:crosses val="autoZero"/>
        <c:auto val="1"/>
        <c:lblAlgn val="ctr"/>
        <c:lblOffset val="100"/>
        <c:noMultiLvlLbl val="0"/>
      </c:catAx>
      <c:valAx>
        <c:axId val="21962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31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0.87357743691241962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9624496"/>
        <c:axId val="219619400"/>
        <c:extLst xmlns:c16r2="http://schemas.microsoft.com/office/drawing/2015/06/chart"/>
      </c:barChart>
      <c:catAx>
        <c:axId val="219624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19400"/>
        <c:crosses val="autoZero"/>
        <c:auto val="1"/>
        <c:lblAlgn val="ctr"/>
        <c:lblOffset val="100"/>
        <c:noMultiLvlLbl val="0"/>
      </c:catAx>
      <c:valAx>
        <c:axId val="2196194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3036296"/>
        <c:axId val="173029240"/>
        <c:extLst xmlns:c16r2="http://schemas.microsoft.com/office/drawing/2015/06/chart"/>
      </c:barChart>
      <c:catAx>
        <c:axId val="173036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029240"/>
        <c:crosses val="autoZero"/>
        <c:auto val="1"/>
        <c:lblAlgn val="ctr"/>
        <c:lblOffset val="100"/>
        <c:noMultiLvlLbl val="0"/>
      </c:catAx>
      <c:valAx>
        <c:axId val="173029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3036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32728"/>
        <c:axId val="219633904"/>
      </c:barChart>
      <c:catAx>
        <c:axId val="219632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33904"/>
        <c:crosses val="autoZero"/>
        <c:auto val="1"/>
        <c:lblAlgn val="ctr"/>
        <c:lblOffset val="100"/>
        <c:noMultiLvlLbl val="0"/>
      </c:catAx>
      <c:valAx>
        <c:axId val="21963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32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36256"/>
        <c:axId val="219649584"/>
      </c:barChart>
      <c:catAx>
        <c:axId val="21963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49584"/>
        <c:crosses val="autoZero"/>
        <c:auto val="1"/>
        <c:lblAlgn val="ctr"/>
        <c:lblOffset val="100"/>
        <c:noMultiLvlLbl val="0"/>
      </c:catAx>
      <c:valAx>
        <c:axId val="219649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3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47232"/>
        <c:axId val="219647624"/>
      </c:barChart>
      <c:catAx>
        <c:axId val="21964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47624"/>
        <c:crosses val="autoZero"/>
        <c:auto val="1"/>
        <c:lblAlgn val="ctr"/>
        <c:lblOffset val="100"/>
        <c:noMultiLvlLbl val="0"/>
      </c:catAx>
      <c:valAx>
        <c:axId val="219647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4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48408"/>
        <c:axId val="219646840"/>
      </c:barChart>
      <c:catAx>
        <c:axId val="219648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46840"/>
        <c:crosses val="autoZero"/>
        <c:auto val="1"/>
        <c:lblAlgn val="ctr"/>
        <c:lblOffset val="100"/>
        <c:noMultiLvlLbl val="0"/>
      </c:catAx>
      <c:valAx>
        <c:axId val="219646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48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49976"/>
        <c:axId val="219650760"/>
      </c:barChart>
      <c:catAx>
        <c:axId val="219649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50760"/>
        <c:crosses val="autoZero"/>
        <c:auto val="1"/>
        <c:lblAlgn val="ctr"/>
        <c:lblOffset val="100"/>
        <c:noMultiLvlLbl val="0"/>
      </c:catAx>
      <c:valAx>
        <c:axId val="219650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49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51544"/>
        <c:axId val="219629200"/>
      </c:barChart>
      <c:catAx>
        <c:axId val="219651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9200"/>
        <c:crosses val="autoZero"/>
        <c:auto val="1"/>
        <c:lblAlgn val="ctr"/>
        <c:lblOffset val="100"/>
        <c:noMultiLvlLbl val="0"/>
      </c:catAx>
      <c:valAx>
        <c:axId val="21962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51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30768"/>
        <c:axId val="219622536"/>
      </c:barChart>
      <c:catAx>
        <c:axId val="21963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22536"/>
        <c:crosses val="autoZero"/>
        <c:auto val="1"/>
        <c:lblAlgn val="ctr"/>
        <c:lblOffset val="100"/>
        <c:noMultiLvlLbl val="0"/>
      </c:catAx>
      <c:valAx>
        <c:axId val="219622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3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620576"/>
        <c:axId val="219631552"/>
      </c:barChart>
      <c:catAx>
        <c:axId val="21962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631552"/>
        <c:crosses val="autoZero"/>
        <c:auto val="1"/>
        <c:lblAlgn val="ctr"/>
        <c:lblOffset val="100"/>
        <c:noMultiLvlLbl val="0"/>
      </c:catAx>
      <c:valAx>
        <c:axId val="21963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62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4" t="s">
        <v>378</v>
      </c>
      <c r="B18" s="244"/>
      <c r="C18" s="244"/>
      <c r="D18" s="245" t="s">
        <v>396</v>
      </c>
      <c r="E18" s="245"/>
      <c r="F18" s="245"/>
      <c r="G18" s="245"/>
      <c r="H18" s="245"/>
      <c r="I18" s="245"/>
      <c r="J18" s="245"/>
      <c r="K18" s="245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6" t="s">
        <v>350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7" t="s">
        <v>352</v>
      </c>
      <c r="C23" s="247"/>
      <c r="D23" s="150"/>
      <c r="E23" s="150"/>
      <c r="F23" s="150"/>
      <c r="G23" s="150"/>
      <c r="H23" s="150"/>
      <c r="I23" s="150"/>
      <c r="J23" s="149" t="str">
        <f>D18</f>
        <v>Ennasr 1</v>
      </c>
    </row>
    <row r="24" spans="1:11" ht="33" customHeight="1" x14ac:dyDescent="0.25">
      <c r="A24" s="191" t="s">
        <v>353</v>
      </c>
      <c r="B24" s="248">
        <f>AVERAGE('A1 Exploitation'!D463,'A1 Technique'!D183)</f>
        <v>0.87357743691241962</v>
      </c>
      <c r="C24" s="248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8">
        <f>AVERAGE('A2 Exploitation'!D463,'A2 Technique'!D183)</f>
        <v>0</v>
      </c>
      <c r="C25" s="248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8">
        <f>AVERAGE('A3 Exploitation'!D463,'A3 Technique'!D183)</f>
        <v>0</v>
      </c>
      <c r="C26" s="248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8">
        <f>AVERAGE('A4 Exploitation'!D463,'A4 Technique'!D183)</f>
        <v>0</v>
      </c>
      <c r="C27" s="248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7" t="s">
        <v>357</v>
      </c>
      <c r="C31" s="247"/>
      <c r="D31" s="150"/>
      <c r="E31" s="150"/>
      <c r="F31" s="150"/>
      <c r="G31" s="150"/>
      <c r="H31" s="150"/>
      <c r="I31" s="150"/>
      <c r="J31" s="149" t="str">
        <f>D18</f>
        <v>Ennasr 1</v>
      </c>
    </row>
    <row r="32" spans="1:11" ht="33" customHeight="1" x14ac:dyDescent="0.25">
      <c r="A32" s="191" t="s">
        <v>353</v>
      </c>
      <c r="B32" s="248">
        <f>'A1 Exploitation'!D463</f>
        <v>0.96808510638297873</v>
      </c>
      <c r="C32" s="248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8">
        <f>'A2 Exploitation'!D463</f>
        <v>0</v>
      </c>
      <c r="C33" s="248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8">
        <f>'A3 Exploitation'!D463</f>
        <v>0</v>
      </c>
      <c r="C34" s="248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8">
        <f>'A4 Exploitation'!D463</f>
        <v>0</v>
      </c>
      <c r="C35" s="248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49" t="s">
        <v>358</v>
      </c>
      <c r="C38" s="249"/>
      <c r="D38" s="150"/>
      <c r="E38" s="150"/>
      <c r="F38" s="150"/>
      <c r="G38" s="150"/>
      <c r="H38" s="150"/>
      <c r="I38" s="150"/>
      <c r="J38" s="149" t="str">
        <f>D18</f>
        <v>Ennasr 1</v>
      </c>
    </row>
    <row r="39" spans="1:10" ht="33" customHeight="1" x14ac:dyDescent="0.25">
      <c r="A39" s="191" t="s">
        <v>353</v>
      </c>
      <c r="B39" s="248">
        <f>AVERAGE('A1 Exploitation'!D461, 'A1 Technique'!D181)</f>
        <v>1</v>
      </c>
      <c r="C39" s="248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8">
        <f>AVERAGE('A2 Exploitation'!D461, 'A2 Technique'!D181)</f>
        <v>0</v>
      </c>
      <c r="C40" s="248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8">
        <f>AVERAGE('A3 Exploitation'!D461, 'A3 Technique'!D181)</f>
        <v>0</v>
      </c>
      <c r="C41" s="248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8">
        <f>AVERAGE('A4 Exploitation'!D461, 'A4 Technique'!D181)</f>
        <v>0</v>
      </c>
      <c r="C42" s="248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7" t="s">
        <v>359</v>
      </c>
      <c r="C45" s="247"/>
      <c r="D45" s="150"/>
      <c r="E45" s="150"/>
      <c r="F45" s="150"/>
      <c r="G45" s="150"/>
      <c r="H45" s="150"/>
      <c r="I45" s="150"/>
      <c r="J45" s="149" t="str">
        <f>D18</f>
        <v>Ennasr 1</v>
      </c>
    </row>
    <row r="46" spans="1:10" ht="33" customHeight="1" x14ac:dyDescent="0.25">
      <c r="A46" s="191" t="s">
        <v>353</v>
      </c>
      <c r="B46" s="250">
        <f>'A1 Exploitation'!D41</f>
        <v>1</v>
      </c>
      <c r="C46" s="250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0">
        <f>'A2 Exploitation'!D41</f>
        <v>0</v>
      </c>
      <c r="C47" s="250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0">
        <f>'A3 Exploitation'!D41</f>
        <v>0</v>
      </c>
      <c r="C48" s="250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0">
        <f>'A4 Exploitation'!D41</f>
        <v>0</v>
      </c>
      <c r="C49" s="250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7" t="s">
        <v>360</v>
      </c>
      <c r="C52" s="247"/>
      <c r="D52" s="150"/>
      <c r="E52" s="150"/>
      <c r="F52" s="150"/>
      <c r="G52" s="150"/>
      <c r="H52" s="150"/>
      <c r="I52" s="150"/>
      <c r="J52" s="149" t="str">
        <f>D18</f>
        <v>Ennasr 1</v>
      </c>
    </row>
    <row r="53" spans="1:10" ht="33" customHeight="1" x14ac:dyDescent="0.25">
      <c r="A53" s="191" t="s">
        <v>353</v>
      </c>
      <c r="B53" s="248">
        <f>'A1 Exploitation'!D97</f>
        <v>1</v>
      </c>
      <c r="C53" s="248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8">
        <f>'A2 Exploitation'!D97</f>
        <v>0</v>
      </c>
      <c r="C54" s="248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8">
        <f>'A3 Exploitation'!D97</f>
        <v>0</v>
      </c>
      <c r="C55" s="248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8">
        <f>'A4 Exploitation'!D97</f>
        <v>0</v>
      </c>
      <c r="C56" s="248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7" t="s">
        <v>361</v>
      </c>
      <c r="C59" s="247"/>
      <c r="D59" s="150"/>
      <c r="E59" s="150"/>
      <c r="F59" s="150"/>
      <c r="G59" s="150"/>
      <c r="H59" s="150"/>
      <c r="I59" s="150"/>
      <c r="J59" s="149" t="str">
        <f>D18</f>
        <v>Ennasr 1</v>
      </c>
    </row>
    <row r="60" spans="1:10" ht="33" customHeight="1" x14ac:dyDescent="0.25">
      <c r="A60" s="191" t="s">
        <v>353</v>
      </c>
      <c r="B60" s="248" t="e">
        <f>'A1 Exploitation'!D150</f>
        <v>#DIV/0!</v>
      </c>
      <c r="C60" s="248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8">
        <f>'A2 Exploitation'!D150</f>
        <v>0</v>
      </c>
      <c r="C61" s="248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8">
        <f>'A3 Exploitation'!D150</f>
        <v>0</v>
      </c>
      <c r="C62" s="248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8">
        <f>'A4 Exploitation'!D150</f>
        <v>0</v>
      </c>
      <c r="C63" s="248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7" t="s">
        <v>362</v>
      </c>
      <c r="C66" s="247"/>
      <c r="D66" s="150"/>
      <c r="E66" s="150"/>
      <c r="F66" s="150"/>
      <c r="G66" s="150"/>
      <c r="H66" s="150"/>
      <c r="I66" s="150"/>
      <c r="J66" s="149" t="str">
        <f>D18</f>
        <v>Ennasr 1</v>
      </c>
    </row>
    <row r="67" spans="1:10" ht="33" customHeight="1" x14ac:dyDescent="0.25">
      <c r="A67" s="191" t="s">
        <v>353</v>
      </c>
      <c r="B67" s="248" t="e">
        <f>'A1 Exploitation'!D190</f>
        <v>#DIV/0!</v>
      </c>
      <c r="C67" s="248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8">
        <f>'A2 Exploitation'!D190</f>
        <v>0</v>
      </c>
      <c r="C68" s="248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8">
        <f>'A3 Exploitation'!D190</f>
        <v>0</v>
      </c>
      <c r="C69" s="248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8">
        <f>'A4 Exploitation'!D190</f>
        <v>0</v>
      </c>
      <c r="C70" s="248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7" t="s">
        <v>363</v>
      </c>
      <c r="C73" s="247"/>
      <c r="D73" s="150"/>
      <c r="E73" s="150"/>
      <c r="F73" s="150"/>
      <c r="G73" s="150"/>
      <c r="H73" s="150"/>
      <c r="I73" s="150"/>
      <c r="J73" s="149" t="str">
        <f>D18</f>
        <v>Ennasr 1</v>
      </c>
    </row>
    <row r="74" spans="1:10" ht="33" customHeight="1" x14ac:dyDescent="0.25">
      <c r="A74" s="191" t="s">
        <v>353</v>
      </c>
      <c r="B74" s="248" t="e">
        <f>'A1 Exploitation'!D246</f>
        <v>#DIV/0!</v>
      </c>
      <c r="C74" s="248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8">
        <f>'A2 Exploitation'!D246</f>
        <v>0</v>
      </c>
      <c r="C75" s="248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8">
        <f>'A3 Exploitation'!D246</f>
        <v>0</v>
      </c>
      <c r="C76" s="248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8">
        <f>'A4 Exploitation'!D246</f>
        <v>0</v>
      </c>
      <c r="C77" s="248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7" t="s">
        <v>364</v>
      </c>
      <c r="C80" s="247"/>
      <c r="D80" s="150"/>
      <c r="E80" s="150"/>
      <c r="F80" s="150"/>
      <c r="G80" s="150"/>
      <c r="H80" s="150"/>
      <c r="I80" s="150"/>
      <c r="J80" s="149" t="str">
        <f>D18</f>
        <v>Ennasr 1</v>
      </c>
    </row>
    <row r="81" spans="1:10" ht="33" customHeight="1" x14ac:dyDescent="0.25">
      <c r="A81" s="191" t="s">
        <v>353</v>
      </c>
      <c r="B81" s="248">
        <f>'A1 Exploitation'!D280</f>
        <v>0.92307692307692313</v>
      </c>
      <c r="C81" s="248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8">
        <f>'A2 Exploitation'!D280</f>
        <v>0</v>
      </c>
      <c r="C82" s="248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8">
        <f>'A3 Exploitation'!D280</f>
        <v>0</v>
      </c>
      <c r="C83" s="248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8">
        <f>'A4 Exploitation'!D280</f>
        <v>0</v>
      </c>
      <c r="C84" s="248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7" t="s">
        <v>365</v>
      </c>
      <c r="C87" s="247"/>
      <c r="D87" s="150"/>
      <c r="E87" s="150"/>
      <c r="F87" s="150"/>
      <c r="G87" s="150"/>
      <c r="H87" s="150"/>
      <c r="I87" s="150"/>
      <c r="J87" s="149" t="str">
        <f>D18</f>
        <v>Ennasr 1</v>
      </c>
    </row>
    <row r="88" spans="1:10" ht="33" customHeight="1" x14ac:dyDescent="0.25">
      <c r="A88" s="191" t="s">
        <v>353</v>
      </c>
      <c r="B88" s="248">
        <f>'A1 Exploitation'!D308</f>
        <v>0.9642857142857143</v>
      </c>
      <c r="C88" s="248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8">
        <f>'A2 Exploitation'!D308</f>
        <v>0</v>
      </c>
      <c r="C89" s="248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8">
        <f>'A3 Exploitation'!D308</f>
        <v>0</v>
      </c>
      <c r="C90" s="248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8">
        <f>'A4 Exploitation'!D308</f>
        <v>0</v>
      </c>
      <c r="C91" s="248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7" t="s">
        <v>366</v>
      </c>
      <c r="C94" s="247"/>
      <c r="D94" s="150"/>
      <c r="E94" s="150"/>
      <c r="F94" s="150"/>
      <c r="G94" s="150"/>
      <c r="H94" s="150"/>
      <c r="I94" s="150"/>
      <c r="J94" s="149" t="str">
        <f>D18</f>
        <v>Ennasr 1</v>
      </c>
    </row>
    <row r="95" spans="1:10" ht="33" customHeight="1" x14ac:dyDescent="0.25">
      <c r="A95" s="191" t="s">
        <v>353</v>
      </c>
      <c r="B95" s="248">
        <f>'A1 Exploitation'!D361</f>
        <v>0.98275862068965514</v>
      </c>
      <c r="C95" s="248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8">
        <f>'A2 Exploitation'!D361</f>
        <v>0</v>
      </c>
      <c r="C96" s="248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8">
        <f>'A3 Exploitation'!D361</f>
        <v>0</v>
      </c>
      <c r="C97" s="248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8">
        <f>'A4 Exploitation'!D361</f>
        <v>0</v>
      </c>
      <c r="C98" s="248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7" t="s">
        <v>367</v>
      </c>
      <c r="C101" s="247"/>
      <c r="D101" s="150"/>
      <c r="E101" s="150"/>
      <c r="F101" s="150"/>
      <c r="G101" s="150"/>
      <c r="H101" s="150"/>
      <c r="I101" s="150"/>
      <c r="J101" s="149" t="str">
        <f>D18</f>
        <v>Ennasr 1</v>
      </c>
    </row>
    <row r="102" spans="1:10" ht="33" customHeight="1" x14ac:dyDescent="0.25">
      <c r="A102" s="191" t="s">
        <v>353</v>
      </c>
      <c r="B102" s="248" t="e">
        <f>'A1 Exploitation'!D391</f>
        <v>#DIV/0!</v>
      </c>
      <c r="C102" s="248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8">
        <f>'A2 Exploitation'!D391</f>
        <v>0</v>
      </c>
      <c r="C103" s="248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8">
        <f>'A3 Exploitation'!D391</f>
        <v>0</v>
      </c>
      <c r="C104" s="248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8">
        <f>'A4 Exploitation'!D391</f>
        <v>0</v>
      </c>
      <c r="C105" s="248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7" t="s">
        <v>368</v>
      </c>
      <c r="C108" s="247"/>
      <c r="D108" s="150"/>
      <c r="E108" s="150"/>
      <c r="F108" s="150"/>
      <c r="G108" s="150"/>
      <c r="H108" s="150"/>
      <c r="I108" s="150"/>
      <c r="J108" s="149" t="str">
        <f>D18</f>
        <v>Ennasr 1</v>
      </c>
    </row>
    <row r="109" spans="1:10" ht="33" customHeight="1" x14ac:dyDescent="0.25">
      <c r="A109" s="191" t="s">
        <v>353</v>
      </c>
      <c r="B109" s="248">
        <f>'A1 Exploitation'!D410</f>
        <v>0.83333333333333337</v>
      </c>
      <c r="C109" s="248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8">
        <f>'A2 Exploitation'!D410</f>
        <v>0</v>
      </c>
      <c r="C110" s="248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8">
        <f>'A3 Exploitation'!D410</f>
        <v>0</v>
      </c>
      <c r="C111" s="248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8">
        <f>'A4 Exploitation'!D410</f>
        <v>0</v>
      </c>
      <c r="C112" s="248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7" t="s">
        <v>369</v>
      </c>
      <c r="C115" s="247"/>
      <c r="D115" s="150"/>
      <c r="E115" s="150"/>
      <c r="F115" s="150"/>
      <c r="G115" s="150"/>
      <c r="H115" s="150"/>
      <c r="I115" s="150"/>
      <c r="J115" s="149" t="str">
        <f>D18</f>
        <v>Ennasr 1</v>
      </c>
    </row>
    <row r="116" spans="1:10" ht="33" customHeight="1" x14ac:dyDescent="0.25">
      <c r="A116" s="191" t="s">
        <v>353</v>
      </c>
      <c r="B116" s="248">
        <f>'A1 Exploitation'!D420</f>
        <v>1</v>
      </c>
      <c r="C116" s="248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8">
        <f>'A2 Exploitation'!D420</f>
        <v>0</v>
      </c>
      <c r="C117" s="248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8">
        <f>'A3 Exploitation'!D420</f>
        <v>0</v>
      </c>
      <c r="C118" s="248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8">
        <f>'A4 Exploitation'!D420</f>
        <v>0</v>
      </c>
      <c r="C119" s="248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7" t="s">
        <v>370</v>
      </c>
      <c r="C122" s="247"/>
      <c r="D122" s="150"/>
      <c r="E122" s="150"/>
      <c r="F122" s="150"/>
      <c r="G122" s="150"/>
      <c r="H122" s="150"/>
      <c r="I122" s="150"/>
      <c r="J122" s="149" t="str">
        <f>D18</f>
        <v>Ennasr 1</v>
      </c>
    </row>
    <row r="123" spans="1:10" ht="33" customHeight="1" x14ac:dyDescent="0.25">
      <c r="A123" s="191" t="s">
        <v>353</v>
      </c>
      <c r="B123" s="248">
        <f>'A1 Exploitation'!D429</f>
        <v>1</v>
      </c>
      <c r="C123" s="248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8">
        <f>'A2 Exploitation'!D429</f>
        <v>0</v>
      </c>
      <c r="C124" s="248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8">
        <f>'A3 Exploitation'!D429</f>
        <v>0</v>
      </c>
      <c r="C125" s="248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8">
        <f>'A4 Exploitation'!D429</f>
        <v>0</v>
      </c>
      <c r="C126" s="248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1"/>
      <c r="C127" s="251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1"/>
      <c r="C128" s="251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7" t="s">
        <v>371</v>
      </c>
      <c r="C129" s="247"/>
      <c r="D129" s="150"/>
      <c r="E129" s="150"/>
      <c r="F129" s="150"/>
      <c r="G129" s="150"/>
      <c r="H129" s="150"/>
      <c r="I129" s="150"/>
      <c r="J129" s="149" t="str">
        <f>D18</f>
        <v>Ennasr 1</v>
      </c>
    </row>
    <row r="130" spans="1:10" ht="33" customHeight="1" x14ac:dyDescent="0.25">
      <c r="A130" s="191" t="s">
        <v>353</v>
      </c>
      <c r="B130" s="248">
        <f>'A1 Exploitation'!D450</f>
        <v>1</v>
      </c>
      <c r="C130" s="248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8">
        <f>'A2 Exploitation'!D450</f>
        <v>0</v>
      </c>
      <c r="C131" s="248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8">
        <f>'A3 Exploitation'!D450</f>
        <v>0</v>
      </c>
      <c r="C132" s="248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8">
        <f>'A4 Exploitation'!D450</f>
        <v>0</v>
      </c>
      <c r="C133" s="248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7" t="s">
        <v>372</v>
      </c>
      <c r="C136" s="247"/>
      <c r="J136" s="149" t="str">
        <f>D18</f>
        <v>Ennasr 1</v>
      </c>
    </row>
    <row r="137" spans="1:10" ht="33" customHeight="1" x14ac:dyDescent="0.25">
      <c r="A137" s="191" t="s">
        <v>353</v>
      </c>
      <c r="B137" s="248">
        <f>'A1 Exploitation'!D459</f>
        <v>1</v>
      </c>
      <c r="C137" s="248"/>
    </row>
    <row r="138" spans="1:10" ht="33" customHeight="1" x14ac:dyDescent="0.25">
      <c r="A138" s="190" t="s">
        <v>354</v>
      </c>
      <c r="B138" s="248">
        <f>'A2 Exploitation'!D459</f>
        <v>0</v>
      </c>
      <c r="C138" s="248"/>
    </row>
    <row r="139" spans="1:10" ht="33" customHeight="1" x14ac:dyDescent="0.25">
      <c r="A139" s="191" t="s">
        <v>355</v>
      </c>
      <c r="B139" s="248">
        <f>'A3 Exploitation'!D459</f>
        <v>0</v>
      </c>
      <c r="C139" s="248"/>
    </row>
    <row r="140" spans="1:10" ht="33" customHeight="1" x14ac:dyDescent="0.25">
      <c r="A140" s="191" t="s">
        <v>356</v>
      </c>
      <c r="B140" s="248">
        <f>'A4 Exploitation'!D459</f>
        <v>0</v>
      </c>
      <c r="C140" s="248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7" t="s">
        <v>373</v>
      </c>
      <c r="C143" s="247"/>
      <c r="J143" s="149" t="str">
        <f>D18</f>
        <v>Ennasr 1</v>
      </c>
    </row>
    <row r="144" spans="1:10" ht="33" customHeight="1" x14ac:dyDescent="0.25">
      <c r="A144" s="191" t="s">
        <v>353</v>
      </c>
      <c r="B144" s="248">
        <f>'A1 Technique'!D183</f>
        <v>0.77906976744186052</v>
      </c>
      <c r="C144" s="248"/>
    </row>
    <row r="145" spans="1:3" ht="33" customHeight="1" x14ac:dyDescent="0.25">
      <c r="A145" s="190" t="s">
        <v>354</v>
      </c>
      <c r="B145" s="248">
        <f>'A2 Technique'!D183</f>
        <v>0</v>
      </c>
      <c r="C145" s="248"/>
    </row>
    <row r="146" spans="1:3" ht="33" customHeight="1" x14ac:dyDescent="0.25">
      <c r="A146" s="191" t="s">
        <v>355</v>
      </c>
      <c r="B146" s="248">
        <f>'A3 Technique'!D183</f>
        <v>0</v>
      </c>
      <c r="C146" s="248"/>
    </row>
    <row r="147" spans="1:3" ht="33" customHeight="1" x14ac:dyDescent="0.25">
      <c r="A147" s="191" t="s">
        <v>356</v>
      </c>
      <c r="B147" s="248">
        <f>'A4 Technique'!D183</f>
        <v>0</v>
      </c>
      <c r="C147" s="24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100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zoomScale="71" zoomScaleNormal="71" zoomScaleSheetLayoutView="71" workbookViewId="0">
      <selection activeCell="B12" sqref="B12:F1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0"/>
      <c r="E1" s="260"/>
      <c r="F1" s="260"/>
      <c r="G1" s="260"/>
      <c r="H1" s="260"/>
      <c r="I1" s="260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1" t="s">
        <v>190</v>
      </c>
      <c r="B7" s="261"/>
      <c r="C7" s="261"/>
      <c r="D7" s="261"/>
      <c r="E7" s="261"/>
      <c r="F7" s="261"/>
      <c r="G7" s="84"/>
      <c r="H7" s="84"/>
      <c r="I7" s="84"/>
    </row>
    <row r="8" spans="1:9" ht="29.25" x14ac:dyDescent="0.5">
      <c r="A8" s="262" t="str">
        <f>'Page de garde'!D18</f>
        <v>Ennasr 1</v>
      </c>
      <c r="B8" s="262"/>
      <c r="C8" s="262"/>
      <c r="D8" s="262"/>
      <c r="E8" s="262"/>
      <c r="F8" s="262"/>
      <c r="G8" s="85"/>
      <c r="H8" s="85"/>
      <c r="I8" s="84"/>
    </row>
    <row r="9" spans="1:9" ht="24" x14ac:dyDescent="0.45">
      <c r="A9" s="192" t="s">
        <v>44</v>
      </c>
      <c r="B9" s="263" t="s">
        <v>383</v>
      </c>
      <c r="C9" s="263"/>
      <c r="D9" s="263"/>
      <c r="E9" s="263"/>
      <c r="F9" s="264"/>
      <c r="G9" s="85"/>
      <c r="H9" s="85"/>
      <c r="I9" s="84"/>
    </row>
    <row r="10" spans="1:9" ht="24" x14ac:dyDescent="0.45">
      <c r="A10" s="193" t="s">
        <v>46</v>
      </c>
      <c r="B10" s="265" t="s">
        <v>384</v>
      </c>
      <c r="C10" s="265"/>
      <c r="D10" s="265"/>
      <c r="E10" s="265"/>
      <c r="F10" s="265"/>
      <c r="G10" s="85"/>
      <c r="H10" s="85"/>
      <c r="I10" s="84"/>
    </row>
    <row r="11" spans="1:9" ht="24" x14ac:dyDescent="0.45">
      <c r="A11" s="192" t="s">
        <v>45</v>
      </c>
      <c r="B11" s="259">
        <v>42923</v>
      </c>
      <c r="C11" s="259"/>
      <c r="D11" s="259"/>
      <c r="E11" s="259"/>
      <c r="F11" s="259"/>
      <c r="G11" s="85"/>
      <c r="H11" s="85"/>
      <c r="I11" s="84"/>
    </row>
    <row r="12" spans="1:9" ht="24" x14ac:dyDescent="0.45">
      <c r="A12" s="192" t="s">
        <v>260</v>
      </c>
      <c r="B12" s="266">
        <f>D463</f>
        <v>0.96808510638297873</v>
      </c>
      <c r="C12" s="266"/>
      <c r="D12" s="266"/>
      <c r="E12" s="266"/>
      <c r="F12" s="266"/>
      <c r="G12" s="85"/>
      <c r="H12" s="85"/>
      <c r="I12" s="84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42923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>
        <v>2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82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2</v>
      </c>
      <c r="C32" s="88"/>
      <c r="D32" s="91" t="s">
        <v>394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 t="s">
        <v>380</v>
      </c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26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42923</v>
      </c>
      <c r="B44" s="5"/>
      <c r="C44" s="6"/>
      <c r="D44" s="5"/>
    </row>
    <row r="45" spans="1:7" ht="16.5" x14ac:dyDescent="0.25">
      <c r="A45" s="257" t="s">
        <v>63</v>
      </c>
      <c r="B45" s="258"/>
      <c r="C45" s="258"/>
      <c r="D45" s="258"/>
      <c r="E45" s="258"/>
      <c r="F45" s="258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>
        <v>2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>
        <v>2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>
        <v>2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>
        <v>2</v>
      </c>
      <c r="C92" s="107"/>
      <c r="D92" s="236">
        <v>1</v>
      </c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6</v>
      </c>
    </row>
    <row r="94" spans="1:6" x14ac:dyDescent="0.25">
      <c r="A94" s="199" t="s">
        <v>37</v>
      </c>
      <c r="B94" s="200"/>
      <c r="C94" s="201"/>
      <c r="D94" s="202">
        <f>D93/(COUNT(B85:C91)*2)</f>
        <v>1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6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1</v>
      </c>
    </row>
    <row r="98" spans="1:6" x14ac:dyDescent="0.25">
      <c r="A98" s="4"/>
      <c r="B98" s="5"/>
      <c r="C98" s="6"/>
      <c r="D98" s="5"/>
    </row>
    <row r="99" spans="1:6" ht="19.5" x14ac:dyDescent="0.25">
      <c r="A99" s="254" t="s">
        <v>123</v>
      </c>
      <c r="B99" s="255"/>
      <c r="C99" s="255"/>
      <c r="D99" s="255"/>
      <c r="E99" s="255"/>
      <c r="F99" s="256"/>
    </row>
    <row r="100" spans="1:6" x14ac:dyDescent="0.25">
      <c r="A100" s="135">
        <f>B11</f>
        <v>42923</v>
      </c>
      <c r="B100" s="5"/>
      <c r="C100" s="6"/>
      <c r="D100" s="5"/>
    </row>
    <row r="101" spans="1:6" ht="16.5" x14ac:dyDescent="0.25">
      <c r="A101" s="257" t="s">
        <v>63</v>
      </c>
      <c r="B101" s="258"/>
      <c r="C101" s="258"/>
      <c r="D101" s="258"/>
      <c r="E101" s="258"/>
      <c r="F101" s="258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395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4" t="s">
        <v>124</v>
      </c>
      <c r="B152" s="255"/>
      <c r="C152" s="255"/>
      <c r="D152" s="255"/>
      <c r="E152" s="255"/>
      <c r="F152" s="256"/>
    </row>
    <row r="153" spans="1:6" x14ac:dyDescent="0.25">
      <c r="A153" s="135">
        <f>B11</f>
        <v>42923</v>
      </c>
      <c r="B153" s="5"/>
      <c r="C153" s="6"/>
      <c r="D153" s="50"/>
    </row>
    <row r="154" spans="1:6" ht="16.5" x14ac:dyDescent="0.25">
      <c r="A154" s="257" t="s">
        <v>63</v>
      </c>
      <c r="B154" s="258"/>
      <c r="C154" s="258"/>
      <c r="D154" s="258"/>
      <c r="E154" s="258"/>
      <c r="F154" s="258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4" t="s">
        <v>157</v>
      </c>
      <c r="B192" s="255"/>
      <c r="C192" s="255"/>
      <c r="D192" s="255"/>
      <c r="E192" s="255"/>
      <c r="F192" s="256"/>
    </row>
    <row r="193" spans="1:7" x14ac:dyDescent="0.25">
      <c r="A193" s="140">
        <f>B11</f>
        <v>42923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4" t="s">
        <v>4</v>
      </c>
      <c r="B249" s="255"/>
      <c r="C249" s="255"/>
      <c r="D249" s="255"/>
      <c r="E249" s="255"/>
      <c r="F249" s="256"/>
    </row>
    <row r="250" spans="1:6" x14ac:dyDescent="0.25">
      <c r="A250" s="143">
        <f>B11</f>
        <v>42923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06">
        <v>2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 t="s">
        <v>381</v>
      </c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03"/>
      <c r="F265" s="103"/>
    </row>
    <row r="266" spans="1:7" ht="30" x14ac:dyDescent="0.25">
      <c r="A266" s="17" t="s">
        <v>5</v>
      </c>
      <c r="B266" s="123">
        <v>1</v>
      </c>
      <c r="C266" s="106"/>
      <c r="D266" s="110" t="s">
        <v>379</v>
      </c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ht="30" x14ac:dyDescent="0.25">
      <c r="A272" s="17" t="s">
        <v>233</v>
      </c>
      <c r="B272" s="123">
        <v>1</v>
      </c>
      <c r="C272" s="106"/>
      <c r="D272" s="120" t="s">
        <v>397</v>
      </c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92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18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24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0.92307692307692313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4" t="s">
        <v>21</v>
      </c>
      <c r="B282" s="255"/>
      <c r="C282" s="255"/>
      <c r="D282" s="255"/>
      <c r="E282" s="255"/>
      <c r="F282" s="256"/>
    </row>
    <row r="283" spans="1:6" x14ac:dyDescent="0.25">
      <c r="A283" s="144">
        <f>B11</f>
        <v>42923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 t="s">
        <v>382</v>
      </c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 t="s">
        <v>382</v>
      </c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 t="s">
        <v>382</v>
      </c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6" t="s">
        <v>104</v>
      </c>
      <c r="B298" s="106">
        <v>1</v>
      </c>
      <c r="C298" s="106"/>
      <c r="D298" s="120" t="s">
        <v>398</v>
      </c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238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27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4" t="s">
        <v>8</v>
      </c>
      <c r="B310" s="255"/>
      <c r="C310" s="255"/>
      <c r="D310" s="255"/>
      <c r="E310" s="255"/>
      <c r="F310" s="256"/>
    </row>
    <row r="311" spans="1:6" x14ac:dyDescent="0.25">
      <c r="A311" s="135">
        <f>B11</f>
        <v>42923</v>
      </c>
      <c r="B311" s="5"/>
      <c r="C311" s="6"/>
      <c r="D311" s="50"/>
    </row>
    <row r="312" spans="1:6" ht="16.5" x14ac:dyDescent="0.25">
      <c r="A312" s="257" t="s">
        <v>107</v>
      </c>
      <c r="B312" s="258"/>
      <c r="C312" s="258"/>
      <c r="D312" s="258"/>
      <c r="E312" s="258"/>
      <c r="F312" s="258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 t="s">
        <v>380</v>
      </c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ht="30" x14ac:dyDescent="0.25">
      <c r="A334" s="17" t="s">
        <v>233</v>
      </c>
      <c r="B334" s="123">
        <v>1</v>
      </c>
      <c r="C334" s="106"/>
      <c r="D334" s="120" t="s">
        <v>397</v>
      </c>
      <c r="E334" s="103"/>
      <c r="F334" s="103"/>
    </row>
    <row r="335" spans="1:6" x14ac:dyDescent="0.25">
      <c r="A335" s="20" t="s">
        <v>158</v>
      </c>
      <c r="B335" s="123" t="s">
        <v>34</v>
      </c>
      <c r="C335" s="106"/>
      <c r="D335" s="120"/>
      <c r="E335" s="103"/>
      <c r="F335" s="103"/>
    </row>
    <row r="336" spans="1:6" x14ac:dyDescent="0.25">
      <c r="A336" s="20" t="s">
        <v>78</v>
      </c>
      <c r="B336" s="123" t="s">
        <v>34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19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6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57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0.98275862068965514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4" t="s">
        <v>119</v>
      </c>
      <c r="B363" s="255"/>
      <c r="C363" s="255"/>
      <c r="D363" s="255"/>
      <c r="E363" s="255"/>
      <c r="F363" s="256"/>
    </row>
    <row r="364" spans="1:6" x14ac:dyDescent="0.25">
      <c r="A364" s="143">
        <f>B11</f>
        <v>42923</v>
      </c>
      <c r="B364" s="5"/>
      <c r="C364" s="6"/>
      <c r="D364" s="5"/>
    </row>
    <row r="365" spans="1:6" ht="16.5" x14ac:dyDescent="0.25">
      <c r="A365" s="257" t="s">
        <v>19</v>
      </c>
      <c r="B365" s="258"/>
      <c r="C365" s="258"/>
      <c r="D365" s="258"/>
      <c r="E365" s="258"/>
      <c r="F365" s="258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7" t="s">
        <v>116</v>
      </c>
      <c r="B376" s="258"/>
      <c r="C376" s="258"/>
      <c r="D376" s="258"/>
      <c r="E376" s="258"/>
      <c r="F376" s="258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4" t="s">
        <v>346</v>
      </c>
      <c r="B393" s="255"/>
      <c r="C393" s="255"/>
      <c r="D393" s="255"/>
      <c r="E393" s="255"/>
      <c r="F393" s="256"/>
    </row>
    <row r="394" spans="1:7" s="119" customFormat="1" x14ac:dyDescent="0.25">
      <c r="A394" s="146">
        <f>+B11</f>
        <v>42923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06">
        <v>0</v>
      </c>
      <c r="C396" s="106"/>
      <c r="D396" s="120" t="s">
        <v>399</v>
      </c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01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0.83333333333333337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4" t="s">
        <v>170</v>
      </c>
      <c r="B412" s="255"/>
      <c r="C412" s="255"/>
      <c r="D412" s="255"/>
      <c r="E412" s="255"/>
      <c r="F412" s="25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 t="s">
        <v>34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7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6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4" t="s">
        <v>82</v>
      </c>
      <c r="B422" s="255"/>
      <c r="C422" s="255"/>
      <c r="D422" s="255"/>
      <c r="E422" s="255"/>
      <c r="F422" s="25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123">
        <v>2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 t="s">
        <v>34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38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4" t="s">
        <v>143</v>
      </c>
      <c r="B431" s="255"/>
      <c r="C431" s="255"/>
      <c r="D431" s="255"/>
      <c r="E431" s="255"/>
      <c r="F431" s="256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03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>
        <v>2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 t="s">
        <v>34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16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4" t="s">
        <v>144</v>
      </c>
      <c r="B452" s="255"/>
      <c r="C452" s="255"/>
      <c r="D452" s="255"/>
      <c r="E452" s="255"/>
      <c r="F452" s="256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9">
        <f>AVERAGE(D36,D92,D145,D185,D241,D275,D303,D356,D386,D405,D418,D427,D448,D457)</f>
        <v>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182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0.96808510638297873</v>
      </c>
    </row>
  </sheetData>
  <sheetProtection algorithmName="SHA-512" hashValue="lD3vosq18DKBwANfuk7QsV02WhUym5LXYwBirjuExjYzvUspIHYoetCIxFJKaHEB2yNxvdmQ1YVZamc1T16P4g==" saltValue="f5WpwceIVCy5szqwcqijzQ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50:B356 B46:B53 B58:B80 B433:B448 B85:B92 B102:B109 B114:B133 B155:B162 B138:B145 B167:B185 B195:B205 B210:B228 B233:B241 B264:B275 B285:B293 B252:B259 B298:B303 B325:B336 B313:B320 B341:B345 B396:B399 B403:B405 B366:B372 B414:B418 B424:B427 B454:B457 B377:B38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6" zoomScale="80" zoomScaleSheetLayoutView="80" workbookViewId="0">
      <selection activeCell="D189" sqref="D18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6"/>
      <c r="E1" s="276"/>
      <c r="F1" s="276"/>
      <c r="G1" s="276"/>
      <c r="H1" s="276"/>
      <c r="I1" s="276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2" t="s">
        <v>52</v>
      </c>
      <c r="B6" s="262"/>
      <c r="C6" s="262"/>
      <c r="D6" s="262"/>
      <c r="E6" s="262"/>
      <c r="F6" s="262"/>
      <c r="G6" s="85"/>
      <c r="H6" s="85"/>
      <c r="I6" s="85"/>
    </row>
    <row r="7" spans="1:9" s="29" customFormat="1" ht="21.75" customHeight="1" x14ac:dyDescent="0.45">
      <c r="A7" s="262" t="str">
        <f>'A1 Exploitation'!A8:F8</f>
        <v>Ennasr 1</v>
      </c>
      <c r="B7" s="262"/>
      <c r="C7" s="262"/>
      <c r="D7" s="262"/>
      <c r="E7" s="262"/>
      <c r="F7" s="262"/>
      <c r="G7" s="85"/>
      <c r="H7" s="85"/>
      <c r="I7" s="85"/>
    </row>
    <row r="8" spans="1:9" s="29" customFormat="1" ht="24" x14ac:dyDescent="0.45">
      <c r="A8" s="192" t="s">
        <v>44</v>
      </c>
      <c r="B8" s="277" t="str">
        <f>'A1 Exploitation'!B9:F9</f>
        <v>M. Bilel HAMDI</v>
      </c>
      <c r="C8" s="277"/>
      <c r="D8" s="277"/>
      <c r="E8" s="277"/>
      <c r="F8" s="278"/>
      <c r="G8" s="85"/>
      <c r="H8" s="85"/>
      <c r="I8" s="85"/>
    </row>
    <row r="9" spans="1:9" s="29" customFormat="1" ht="24" x14ac:dyDescent="0.45">
      <c r="A9" s="193" t="s">
        <v>46</v>
      </c>
      <c r="B9" s="279" t="str">
        <f>'A1 Exploitation'!B10:F10</f>
        <v>M. Badrredine DERBEL (Directeur magasin)</v>
      </c>
      <c r="C9" s="279"/>
      <c r="D9" s="279"/>
      <c r="E9" s="279"/>
      <c r="F9" s="279"/>
      <c r="G9" s="85"/>
      <c r="H9" s="85"/>
      <c r="I9" s="85"/>
    </row>
    <row r="10" spans="1:9" s="29" customFormat="1" ht="24" x14ac:dyDescent="0.45">
      <c r="A10" s="192" t="s">
        <v>45</v>
      </c>
      <c r="B10" s="275">
        <f>'A1 Exploitation'!B11:F11</f>
        <v>42923</v>
      </c>
      <c r="C10" s="275"/>
      <c r="D10" s="275"/>
      <c r="E10" s="275"/>
      <c r="F10" s="275"/>
      <c r="G10" s="85"/>
      <c r="H10" s="85"/>
      <c r="I10" s="85"/>
    </row>
    <row r="11" spans="1:9" s="29" customFormat="1" ht="24" x14ac:dyDescent="0.45">
      <c r="A11" s="192" t="s">
        <v>318</v>
      </c>
      <c r="B11" s="280">
        <f>D183</f>
        <v>0.77906976744186052</v>
      </c>
      <c r="C11" s="280"/>
      <c r="D11" s="280"/>
      <c r="E11" s="280"/>
      <c r="F11" s="280"/>
      <c r="G11" s="85"/>
      <c r="H11" s="85"/>
      <c r="I11" s="85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4" t="s">
        <v>0</v>
      </c>
      <c r="B16" s="274"/>
      <c r="C16" s="274"/>
      <c r="D16" s="274"/>
      <c r="E16" s="274"/>
      <c r="F16" s="274"/>
    </row>
    <row r="17" spans="1:6" ht="102" customHeight="1" x14ac:dyDescent="0.3">
      <c r="A17" s="32" t="s">
        <v>296</v>
      </c>
      <c r="B17" s="164">
        <v>0</v>
      </c>
      <c r="C17" s="164"/>
      <c r="D17" s="242" t="s">
        <v>388</v>
      </c>
      <c r="E17" s="165" t="s">
        <v>391</v>
      </c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ht="33" x14ac:dyDescent="0.3">
      <c r="A20" s="32" t="s">
        <v>154</v>
      </c>
      <c r="B20" s="164">
        <v>1</v>
      </c>
      <c r="C20" s="164"/>
      <c r="D20" s="241" t="s">
        <v>400</v>
      </c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7</v>
      </c>
    </row>
    <row r="23" spans="1:6" x14ac:dyDescent="0.3">
      <c r="A23" s="194" t="s">
        <v>319</v>
      </c>
      <c r="B23" s="195"/>
      <c r="C23" s="196"/>
      <c r="D23" s="198">
        <f>D22/(COUNT(B17:C21)*2)</f>
        <v>0.7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4" t="s">
        <v>4</v>
      </c>
      <c r="B25" s="274"/>
      <c r="C25" s="274"/>
      <c r="D25" s="274"/>
      <c r="E25" s="274"/>
      <c r="F25" s="274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8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4" t="s">
        <v>231</v>
      </c>
      <c r="B35" s="274"/>
      <c r="C35" s="274"/>
      <c r="D35" s="274"/>
      <c r="E35" s="274"/>
      <c r="F35" s="274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4" t="s">
        <v>21</v>
      </c>
      <c r="B44" s="274"/>
      <c r="C44" s="274"/>
      <c r="D44" s="274"/>
      <c r="E44" s="274"/>
      <c r="F44" s="274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4" t="s">
        <v>8</v>
      </c>
      <c r="B54" s="274"/>
      <c r="C54" s="274"/>
      <c r="D54" s="274"/>
      <c r="E54" s="274"/>
      <c r="F54" s="274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ht="33" x14ac:dyDescent="0.3">
      <c r="A61" s="32" t="s">
        <v>317</v>
      </c>
      <c r="B61" s="164">
        <v>1</v>
      </c>
      <c r="C61" s="164"/>
      <c r="D61" s="165" t="s">
        <v>385</v>
      </c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4" t="s">
        <v>136</v>
      </c>
      <c r="B65" s="274"/>
      <c r="C65" s="274"/>
      <c r="D65" s="274"/>
      <c r="E65" s="274"/>
      <c r="F65" s="274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2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2</v>
      </c>
    </row>
    <row r="84" spans="1:6" x14ac:dyDescent="0.3">
      <c r="A84" s="194" t="s">
        <v>319</v>
      </c>
      <c r="B84" s="195"/>
      <c r="C84" s="196"/>
      <c r="D84" s="198">
        <f>D83/(COUNT(B66:C82)*2)</f>
        <v>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4" t="s">
        <v>223</v>
      </c>
      <c r="B86" s="274"/>
      <c r="C86" s="274"/>
      <c r="D86" s="274"/>
      <c r="E86" s="274"/>
      <c r="F86" s="274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4" t="s">
        <v>224</v>
      </c>
      <c r="B105" s="274"/>
      <c r="C105" s="274"/>
      <c r="D105" s="274"/>
      <c r="E105" s="274"/>
      <c r="F105" s="274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4" t="s">
        <v>196</v>
      </c>
      <c r="B120" s="274"/>
      <c r="C120" s="274"/>
      <c r="D120" s="274"/>
      <c r="E120" s="274"/>
      <c r="F120" s="274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4" t="s">
        <v>228</v>
      </c>
      <c r="B136" s="274"/>
      <c r="C136" s="274"/>
      <c r="D136" s="274"/>
      <c r="E136" s="274"/>
      <c r="F136" s="274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66.75" x14ac:dyDescent="0.35">
      <c r="A140" s="54" t="s">
        <v>327</v>
      </c>
      <c r="B140" s="164">
        <v>0</v>
      </c>
      <c r="C140" s="188">
        <f>IF(B140=0, -5, "0")</f>
        <v>-5</v>
      </c>
      <c r="D140" s="165" t="s">
        <v>389</v>
      </c>
      <c r="E140" s="165" t="s">
        <v>390</v>
      </c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ht="36" customHeight="1" x14ac:dyDescent="0.3">
      <c r="A143" s="147" t="s">
        <v>348</v>
      </c>
      <c r="B143" s="164">
        <v>1</v>
      </c>
      <c r="C143" s="164"/>
      <c r="D143" s="243" t="s">
        <v>401</v>
      </c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8</v>
      </c>
    </row>
    <row r="146" spans="1:6" x14ac:dyDescent="0.3">
      <c r="A146" s="194" t="s">
        <v>319</v>
      </c>
      <c r="B146" s="195"/>
      <c r="C146" s="196"/>
      <c r="D146" s="198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4" t="s">
        <v>80</v>
      </c>
      <c r="B148" s="274"/>
      <c r="C148" s="274"/>
      <c r="D148" s="274"/>
      <c r="E148" s="274"/>
      <c r="F148" s="274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 t="s">
        <v>34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 t="e">
        <f>D153/(COUNT(B149:C152)*2)</f>
        <v>#DIV/0!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4" t="s">
        <v>17</v>
      </c>
      <c r="B156" s="274"/>
      <c r="C156" s="274"/>
      <c r="D156" s="274"/>
      <c r="E156" s="274"/>
      <c r="F156" s="274"/>
    </row>
    <row r="157" spans="1:6" ht="33" x14ac:dyDescent="0.3">
      <c r="A157" s="39" t="s">
        <v>191</v>
      </c>
      <c r="B157" s="164">
        <v>1</v>
      </c>
      <c r="C157" s="164"/>
      <c r="D157" s="184" t="s">
        <v>387</v>
      </c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ht="33" x14ac:dyDescent="0.3">
      <c r="A159" s="58" t="s">
        <v>207</v>
      </c>
      <c r="B159" s="164">
        <v>1</v>
      </c>
      <c r="C159" s="164"/>
      <c r="D159" s="165" t="s">
        <v>386</v>
      </c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4" t="s">
        <v>82</v>
      </c>
      <c r="B164" s="274"/>
      <c r="C164" s="274"/>
      <c r="D164" s="274"/>
      <c r="E164" s="274"/>
      <c r="F164" s="274"/>
    </row>
    <row r="165" spans="1:6" ht="82.5" x14ac:dyDescent="0.3">
      <c r="A165" s="58" t="s">
        <v>337</v>
      </c>
      <c r="B165" s="164">
        <v>1</v>
      </c>
      <c r="C165" s="164"/>
      <c r="D165" s="165" t="s">
        <v>392</v>
      </c>
      <c r="E165" s="183" t="s">
        <v>402</v>
      </c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7</v>
      </c>
    </row>
    <row r="171" spans="1:6" x14ac:dyDescent="0.3">
      <c r="A171" s="194" t="s">
        <v>319</v>
      </c>
      <c r="B171" s="195"/>
      <c r="C171" s="196"/>
      <c r="D171" s="198">
        <f>D170/(COUNT(B165:C169)*2)</f>
        <v>0.875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4" t="s">
        <v>227</v>
      </c>
      <c r="B173" s="274"/>
      <c r="C173" s="274"/>
      <c r="D173" s="274"/>
      <c r="E173" s="274"/>
      <c r="F173" s="274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ht="33" x14ac:dyDescent="0.3">
      <c r="A176" s="39" t="s">
        <v>333</v>
      </c>
      <c r="B176" s="164">
        <v>0</v>
      </c>
      <c r="C176" s="164"/>
      <c r="D176" s="165" t="s">
        <v>403</v>
      </c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0.66666666666666663</v>
      </c>
    </row>
    <row r="181" spans="1:6" ht="18" x14ac:dyDescent="0.35">
      <c r="A181" s="81" t="s">
        <v>393</v>
      </c>
      <c r="B181" s="80"/>
      <c r="C181" s="80"/>
      <c r="D181" s="163">
        <v>1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67</v>
      </c>
    </row>
    <row r="183" spans="1:6" ht="18" x14ac:dyDescent="0.35">
      <c r="A183" s="81" t="s">
        <v>349</v>
      </c>
      <c r="B183" s="81"/>
      <c r="C183" s="81"/>
      <c r="D183" s="240">
        <f>D182/(COUNT(B174:C177,B165:C169,B157:C160,B149:C152,B137:C144,B55:C61,B45:C50,B26:C31,B17:C21,B106:C116,#REF!,B121:C131,B87:C100,B66:C82,B36:C40)*2)</f>
        <v>0.77906976744186052</v>
      </c>
    </row>
  </sheetData>
  <sheetProtection algorithmName="SHA-512" hashValue="lvjrbeZaI48J7twCdYBZLVi2BIS/wYmAqyYa6nFcDTMzVxvL8mdXYhWSlvARRR05SZ2qDnVX0Vxzy7Ara3r1fw==" saltValue="LW6SFlEc9gbN17YDtmEj+Q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21:B131 B17:B21 B26:B31 B36:B40 B45:B50 B174:B177 B66:B82 B87:B100 B106:B116 B55:B61 B149:B152 B157:B160 B137:B144 B165:B169">
      <formula1>$B$1:$B$4</formula1>
    </dataValidation>
  </dataValidations>
  <pageMargins left="0.7" right="0.7" top="0.75" bottom="0.75" header="0.3" footer="0.3"/>
  <pageSetup paperSize="9" scale="44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0"/>
      <c r="E1" s="260"/>
      <c r="F1" s="260"/>
      <c r="G1" s="260"/>
      <c r="H1" s="260"/>
      <c r="I1" s="260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1" t="s">
        <v>190</v>
      </c>
      <c r="B7" s="261"/>
      <c r="C7" s="261"/>
      <c r="D7" s="261"/>
      <c r="E7" s="261"/>
      <c r="F7" s="261"/>
      <c r="G7" s="230"/>
      <c r="H7" s="230"/>
      <c r="I7" s="230"/>
    </row>
    <row r="8" spans="1:9" ht="29.25" x14ac:dyDescent="0.45">
      <c r="A8" s="262" t="str">
        <f>'Page de garde'!D18</f>
        <v>Ennasr 1</v>
      </c>
      <c r="B8" s="262"/>
      <c r="C8" s="262"/>
      <c r="D8" s="262"/>
      <c r="E8" s="262"/>
      <c r="F8" s="262"/>
      <c r="G8" s="231"/>
      <c r="H8" s="231"/>
      <c r="I8" s="230"/>
    </row>
    <row r="9" spans="1:9" ht="24" x14ac:dyDescent="0.45">
      <c r="A9" s="192" t="s">
        <v>44</v>
      </c>
      <c r="B9" s="263"/>
      <c r="C9" s="263"/>
      <c r="D9" s="263"/>
      <c r="E9" s="263"/>
      <c r="F9" s="264"/>
      <c r="G9" s="231"/>
      <c r="H9" s="231"/>
      <c r="I9" s="230"/>
    </row>
    <row r="10" spans="1:9" ht="24" x14ac:dyDescent="0.45">
      <c r="A10" s="193" t="s">
        <v>46</v>
      </c>
      <c r="B10" s="265"/>
      <c r="C10" s="265"/>
      <c r="D10" s="265"/>
      <c r="E10" s="265"/>
      <c r="F10" s="265"/>
      <c r="G10" s="231"/>
      <c r="H10" s="231"/>
      <c r="I10" s="230"/>
    </row>
    <row r="11" spans="1:9" ht="24" x14ac:dyDescent="0.45">
      <c r="A11" s="192" t="s">
        <v>45</v>
      </c>
      <c r="B11" s="259"/>
      <c r="C11" s="259"/>
      <c r="D11" s="259"/>
      <c r="E11" s="259"/>
      <c r="F11" s="259"/>
      <c r="G11" s="231"/>
      <c r="H11" s="231"/>
      <c r="I11" s="230"/>
    </row>
    <row r="12" spans="1:9" ht="24" x14ac:dyDescent="0.45">
      <c r="A12" s="192" t="s">
        <v>260</v>
      </c>
      <c r="B12" s="266">
        <f>D463</f>
        <v>0</v>
      </c>
      <c r="C12" s="266"/>
      <c r="D12" s="266"/>
      <c r="E12" s="266"/>
      <c r="F12" s="266"/>
      <c r="G12" s="231"/>
      <c r="H12" s="231"/>
      <c r="I12" s="230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7" t="s">
        <v>63</v>
      </c>
      <c r="B45" s="258"/>
      <c r="C45" s="258"/>
      <c r="D45" s="258"/>
      <c r="E45" s="258"/>
      <c r="F45" s="258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4" t="s">
        <v>123</v>
      </c>
      <c r="B99" s="255"/>
      <c r="C99" s="255"/>
      <c r="D99" s="255"/>
      <c r="E99" s="255"/>
      <c r="F99" s="256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7" t="s">
        <v>63</v>
      </c>
      <c r="B101" s="258"/>
      <c r="C101" s="258"/>
      <c r="D101" s="258"/>
      <c r="E101" s="258"/>
      <c r="F101" s="258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4" t="s">
        <v>124</v>
      </c>
      <c r="B152" s="255"/>
      <c r="C152" s="255"/>
      <c r="D152" s="255"/>
      <c r="E152" s="255"/>
      <c r="F152" s="256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7" t="s">
        <v>63</v>
      </c>
      <c r="B154" s="258"/>
      <c r="C154" s="258"/>
      <c r="D154" s="258"/>
      <c r="E154" s="258"/>
      <c r="F154" s="258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4" t="s">
        <v>157</v>
      </c>
      <c r="B192" s="255"/>
      <c r="C192" s="255"/>
      <c r="D192" s="255"/>
      <c r="E192" s="255"/>
      <c r="F192" s="256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4" t="s">
        <v>4</v>
      </c>
      <c r="B249" s="255"/>
      <c r="C249" s="255"/>
      <c r="D249" s="255"/>
      <c r="E249" s="255"/>
      <c r="F249" s="256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4" t="s">
        <v>21</v>
      </c>
      <c r="B282" s="255"/>
      <c r="C282" s="255"/>
      <c r="D282" s="255"/>
      <c r="E282" s="255"/>
      <c r="F282" s="256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4" t="s">
        <v>8</v>
      </c>
      <c r="B310" s="255"/>
      <c r="C310" s="255"/>
      <c r="D310" s="255"/>
      <c r="E310" s="255"/>
      <c r="F310" s="256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7" t="s">
        <v>107</v>
      </c>
      <c r="B312" s="258"/>
      <c r="C312" s="258"/>
      <c r="D312" s="258"/>
      <c r="E312" s="258"/>
      <c r="F312" s="258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4" t="s">
        <v>119</v>
      </c>
      <c r="B363" s="255"/>
      <c r="C363" s="255"/>
      <c r="D363" s="255"/>
      <c r="E363" s="255"/>
      <c r="F363" s="256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7" t="s">
        <v>19</v>
      </c>
      <c r="B365" s="258"/>
      <c r="C365" s="258"/>
      <c r="D365" s="258"/>
      <c r="E365" s="258"/>
      <c r="F365" s="258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7" t="s">
        <v>116</v>
      </c>
      <c r="B376" s="258"/>
      <c r="C376" s="258"/>
      <c r="D376" s="258"/>
      <c r="E376" s="258"/>
      <c r="F376" s="258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4" t="s">
        <v>346</v>
      </c>
      <c r="B393" s="255"/>
      <c r="C393" s="255"/>
      <c r="D393" s="255"/>
      <c r="E393" s="255"/>
      <c r="F393" s="256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4" t="s">
        <v>170</v>
      </c>
      <c r="B412" s="255"/>
      <c r="C412" s="255"/>
      <c r="D412" s="255"/>
      <c r="E412" s="255"/>
      <c r="F412" s="25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4" t="s">
        <v>82</v>
      </c>
      <c r="B422" s="255"/>
      <c r="C422" s="255"/>
      <c r="D422" s="255"/>
      <c r="E422" s="255"/>
      <c r="F422" s="25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4" t="s">
        <v>143</v>
      </c>
      <c r="B431" s="255"/>
      <c r="C431" s="255"/>
      <c r="D431" s="255"/>
      <c r="E431" s="255"/>
      <c r="F431" s="25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4" t="s">
        <v>144</v>
      </c>
      <c r="B452" s="255"/>
      <c r="C452" s="255"/>
      <c r="D452" s="255"/>
      <c r="E452" s="255"/>
      <c r="F452" s="256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6"/>
      <c r="E1" s="276"/>
      <c r="F1" s="276"/>
      <c r="G1" s="276"/>
      <c r="H1" s="276"/>
      <c r="I1" s="276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2" t="s">
        <v>52</v>
      </c>
      <c r="B6" s="262"/>
      <c r="C6" s="262"/>
      <c r="D6" s="262"/>
      <c r="E6" s="262"/>
      <c r="F6" s="262"/>
      <c r="G6" s="231"/>
      <c r="H6" s="231"/>
      <c r="I6" s="231"/>
    </row>
    <row r="7" spans="1:9" s="29" customFormat="1" ht="21.75" customHeight="1" x14ac:dyDescent="0.45">
      <c r="A7" s="262" t="str">
        <f>'A2 Exploitation'!A8:F8</f>
        <v>Ennasr 1</v>
      </c>
      <c r="B7" s="262"/>
      <c r="C7" s="262"/>
      <c r="D7" s="262"/>
      <c r="E7" s="262"/>
      <c r="F7" s="262"/>
      <c r="G7" s="231"/>
      <c r="H7" s="231"/>
      <c r="I7" s="231"/>
    </row>
    <row r="8" spans="1:9" s="29" customFormat="1" ht="24" x14ac:dyDescent="0.45">
      <c r="A8" s="192" t="s">
        <v>44</v>
      </c>
      <c r="B8" s="279">
        <f>'A2 Exploitation'!B9:F9</f>
        <v>0</v>
      </c>
      <c r="C8" s="279"/>
      <c r="D8" s="279"/>
      <c r="E8" s="279"/>
      <c r="F8" s="279"/>
      <c r="G8" s="231"/>
      <c r="H8" s="231"/>
      <c r="I8" s="231"/>
    </row>
    <row r="9" spans="1:9" s="29" customFormat="1" ht="24" x14ac:dyDescent="0.45">
      <c r="A9" s="193" t="s">
        <v>46</v>
      </c>
      <c r="B9" s="279">
        <f>'A2 Exploitation'!B10:F10</f>
        <v>0</v>
      </c>
      <c r="C9" s="279"/>
      <c r="D9" s="279"/>
      <c r="E9" s="279"/>
      <c r="F9" s="279"/>
      <c r="G9" s="231"/>
      <c r="H9" s="231"/>
      <c r="I9" s="231"/>
    </row>
    <row r="10" spans="1:9" s="29" customFormat="1" ht="24" x14ac:dyDescent="0.45">
      <c r="A10" s="192" t="s">
        <v>45</v>
      </c>
      <c r="B10" s="275">
        <f>'A2 Exploitation'!B11:F11</f>
        <v>0</v>
      </c>
      <c r="C10" s="275"/>
      <c r="D10" s="275"/>
      <c r="E10" s="275"/>
      <c r="F10" s="275"/>
      <c r="G10" s="231"/>
      <c r="H10" s="231"/>
      <c r="I10" s="231"/>
    </row>
    <row r="11" spans="1:9" s="29" customFormat="1" ht="24" x14ac:dyDescent="0.45">
      <c r="A11" s="192" t="s">
        <v>318</v>
      </c>
      <c r="B11" s="280">
        <f>D183</f>
        <v>0</v>
      </c>
      <c r="C11" s="280"/>
      <c r="D11" s="280"/>
      <c r="E11" s="280"/>
      <c r="F11" s="280"/>
      <c r="G11" s="231"/>
      <c r="H11" s="231"/>
      <c r="I11" s="231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4" t="s">
        <v>0</v>
      </c>
      <c r="B16" s="274"/>
      <c r="C16" s="274"/>
      <c r="D16" s="274"/>
      <c r="E16" s="274"/>
      <c r="F16" s="274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4" t="s">
        <v>4</v>
      </c>
      <c r="B25" s="274"/>
      <c r="C25" s="274"/>
      <c r="D25" s="274"/>
      <c r="E25" s="274"/>
      <c r="F25" s="274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4" t="s">
        <v>231</v>
      </c>
      <c r="B35" s="274"/>
      <c r="C35" s="274"/>
      <c r="D35" s="274"/>
      <c r="E35" s="274"/>
      <c r="F35" s="274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4" t="s">
        <v>21</v>
      </c>
      <c r="B44" s="274"/>
      <c r="C44" s="274"/>
      <c r="D44" s="274"/>
      <c r="E44" s="274"/>
      <c r="F44" s="274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4" t="s">
        <v>8</v>
      </c>
      <c r="B54" s="274"/>
      <c r="C54" s="274"/>
      <c r="D54" s="274"/>
      <c r="E54" s="274"/>
      <c r="F54" s="274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4" t="s">
        <v>136</v>
      </c>
      <c r="B65" s="274"/>
      <c r="C65" s="274"/>
      <c r="D65" s="274"/>
      <c r="E65" s="274"/>
      <c r="F65" s="274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4" t="s">
        <v>223</v>
      </c>
      <c r="B86" s="274"/>
      <c r="C86" s="274"/>
      <c r="D86" s="274"/>
      <c r="E86" s="274"/>
      <c r="F86" s="274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4" t="s">
        <v>224</v>
      </c>
      <c r="B105" s="274"/>
      <c r="C105" s="274"/>
      <c r="D105" s="274"/>
      <c r="E105" s="274"/>
      <c r="F105" s="274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4" t="s">
        <v>196</v>
      </c>
      <c r="B120" s="274"/>
      <c r="C120" s="274"/>
      <c r="D120" s="274"/>
      <c r="E120" s="274"/>
      <c r="F120" s="274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4" t="s">
        <v>228</v>
      </c>
      <c r="B136" s="274"/>
      <c r="C136" s="274"/>
      <c r="D136" s="274"/>
      <c r="E136" s="274"/>
      <c r="F136" s="274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4" t="s">
        <v>80</v>
      </c>
      <c r="B148" s="274"/>
      <c r="C148" s="274"/>
      <c r="D148" s="274"/>
      <c r="E148" s="274"/>
      <c r="F148" s="274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4" t="s">
        <v>17</v>
      </c>
      <c r="B156" s="274"/>
      <c r="C156" s="274"/>
      <c r="D156" s="274"/>
      <c r="E156" s="274"/>
      <c r="F156" s="274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4" t="s">
        <v>82</v>
      </c>
      <c r="B164" s="274"/>
      <c r="C164" s="274"/>
      <c r="D164" s="274"/>
      <c r="E164" s="274"/>
      <c r="F164" s="274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4" t="s">
        <v>227</v>
      </c>
      <c r="B173" s="274"/>
      <c r="C173" s="274"/>
      <c r="D173" s="274"/>
      <c r="E173" s="274"/>
      <c r="F173" s="274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388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0"/>
      <c r="E1" s="260"/>
      <c r="F1" s="260"/>
      <c r="G1" s="260"/>
      <c r="H1" s="260"/>
      <c r="I1" s="260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1" t="s">
        <v>190</v>
      </c>
      <c r="B7" s="261"/>
      <c r="C7" s="261"/>
      <c r="D7" s="261"/>
      <c r="E7" s="261"/>
      <c r="F7" s="261"/>
      <c r="G7" s="232"/>
      <c r="H7" s="232"/>
      <c r="I7" s="232"/>
    </row>
    <row r="8" spans="1:9" ht="29.25" x14ac:dyDescent="0.45">
      <c r="A8" s="262" t="str">
        <f>'Page de garde'!D18</f>
        <v>Ennasr 1</v>
      </c>
      <c r="B8" s="262"/>
      <c r="C8" s="262"/>
      <c r="D8" s="262"/>
      <c r="E8" s="262"/>
      <c r="F8" s="262"/>
      <c r="G8" s="233"/>
      <c r="H8" s="233"/>
      <c r="I8" s="232"/>
    </row>
    <row r="9" spans="1:9" ht="24" x14ac:dyDescent="0.45">
      <c r="A9" s="192" t="s">
        <v>44</v>
      </c>
      <c r="B9" s="263"/>
      <c r="C9" s="263"/>
      <c r="D9" s="263"/>
      <c r="E9" s="263"/>
      <c r="F9" s="264"/>
      <c r="G9" s="233"/>
      <c r="H9" s="233"/>
      <c r="I9" s="232"/>
    </row>
    <row r="10" spans="1:9" ht="24" x14ac:dyDescent="0.45">
      <c r="A10" s="193" t="s">
        <v>46</v>
      </c>
      <c r="B10" s="265"/>
      <c r="C10" s="265"/>
      <c r="D10" s="265"/>
      <c r="E10" s="265"/>
      <c r="F10" s="265"/>
      <c r="G10" s="233"/>
      <c r="H10" s="233"/>
      <c r="I10" s="232"/>
    </row>
    <row r="11" spans="1:9" ht="24" x14ac:dyDescent="0.45">
      <c r="A11" s="192" t="s">
        <v>45</v>
      </c>
      <c r="B11" s="259"/>
      <c r="C11" s="259"/>
      <c r="D11" s="259"/>
      <c r="E11" s="259"/>
      <c r="F11" s="259"/>
      <c r="G11" s="233"/>
      <c r="H11" s="233"/>
      <c r="I11" s="232"/>
    </row>
    <row r="12" spans="1:9" ht="24" x14ac:dyDescent="0.45">
      <c r="A12" s="192" t="s">
        <v>260</v>
      </c>
      <c r="B12" s="266">
        <f>D463</f>
        <v>0</v>
      </c>
      <c r="C12" s="266"/>
      <c r="D12" s="266"/>
      <c r="E12" s="266"/>
      <c r="F12" s="266"/>
      <c r="G12" s="233"/>
      <c r="H12" s="233"/>
      <c r="I12" s="232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7" t="s">
        <v>63</v>
      </c>
      <c r="B45" s="258"/>
      <c r="C45" s="258"/>
      <c r="D45" s="258"/>
      <c r="E45" s="258"/>
      <c r="F45" s="258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4" t="s">
        <v>123</v>
      </c>
      <c r="B99" s="255"/>
      <c r="C99" s="255"/>
      <c r="D99" s="255"/>
      <c r="E99" s="255"/>
      <c r="F99" s="256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7" t="s">
        <v>63</v>
      </c>
      <c r="B101" s="258"/>
      <c r="C101" s="258"/>
      <c r="D101" s="258"/>
      <c r="E101" s="258"/>
      <c r="F101" s="258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4" t="s">
        <v>124</v>
      </c>
      <c r="B152" s="255"/>
      <c r="C152" s="255"/>
      <c r="D152" s="255"/>
      <c r="E152" s="255"/>
      <c r="F152" s="256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7" t="s">
        <v>63</v>
      </c>
      <c r="B154" s="258"/>
      <c r="C154" s="258"/>
      <c r="D154" s="258"/>
      <c r="E154" s="258"/>
      <c r="F154" s="258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4" t="s">
        <v>157</v>
      </c>
      <c r="B192" s="255"/>
      <c r="C192" s="255"/>
      <c r="D192" s="255"/>
      <c r="E192" s="255"/>
      <c r="F192" s="256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4" t="s">
        <v>4</v>
      </c>
      <c r="B249" s="255"/>
      <c r="C249" s="255"/>
      <c r="D249" s="255"/>
      <c r="E249" s="255"/>
      <c r="F249" s="256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4" t="s">
        <v>21</v>
      </c>
      <c r="B282" s="255"/>
      <c r="C282" s="255"/>
      <c r="D282" s="255"/>
      <c r="E282" s="255"/>
      <c r="F282" s="256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4" t="s">
        <v>8</v>
      </c>
      <c r="B310" s="255"/>
      <c r="C310" s="255"/>
      <c r="D310" s="255"/>
      <c r="E310" s="255"/>
      <c r="F310" s="256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7" t="s">
        <v>107</v>
      </c>
      <c r="B312" s="258"/>
      <c r="C312" s="258"/>
      <c r="D312" s="258"/>
      <c r="E312" s="258"/>
      <c r="F312" s="258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4" t="s">
        <v>119</v>
      </c>
      <c r="B363" s="255"/>
      <c r="C363" s="255"/>
      <c r="D363" s="255"/>
      <c r="E363" s="255"/>
      <c r="F363" s="256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7" t="s">
        <v>19</v>
      </c>
      <c r="B365" s="258"/>
      <c r="C365" s="258"/>
      <c r="D365" s="258"/>
      <c r="E365" s="258"/>
      <c r="F365" s="258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7" t="s">
        <v>116</v>
      </c>
      <c r="B376" s="258"/>
      <c r="C376" s="258"/>
      <c r="D376" s="258"/>
      <c r="E376" s="258"/>
      <c r="F376" s="258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4" t="s">
        <v>346</v>
      </c>
      <c r="B393" s="255"/>
      <c r="C393" s="255"/>
      <c r="D393" s="255"/>
      <c r="E393" s="255"/>
      <c r="F393" s="256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4" t="s">
        <v>170</v>
      </c>
      <c r="B412" s="255"/>
      <c r="C412" s="255"/>
      <c r="D412" s="255"/>
      <c r="E412" s="255"/>
      <c r="F412" s="25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4" t="s">
        <v>82</v>
      </c>
      <c r="B422" s="255"/>
      <c r="C422" s="255"/>
      <c r="D422" s="255"/>
      <c r="E422" s="255"/>
      <c r="F422" s="25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4" t="s">
        <v>143</v>
      </c>
      <c r="B431" s="255"/>
      <c r="C431" s="255"/>
      <c r="D431" s="255"/>
      <c r="E431" s="255"/>
      <c r="F431" s="25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4" t="s">
        <v>144</v>
      </c>
      <c r="B452" s="255"/>
      <c r="C452" s="255"/>
      <c r="D452" s="255"/>
      <c r="E452" s="255"/>
      <c r="F452" s="256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6"/>
      <c r="E1" s="276"/>
      <c r="F1" s="276"/>
      <c r="G1" s="276"/>
      <c r="H1" s="276"/>
      <c r="I1" s="276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2" t="s">
        <v>52</v>
      </c>
      <c r="B6" s="262"/>
      <c r="C6" s="262"/>
      <c r="D6" s="262"/>
      <c r="E6" s="262"/>
      <c r="F6" s="262"/>
      <c r="G6" s="233"/>
      <c r="H6" s="233"/>
      <c r="I6" s="233"/>
    </row>
    <row r="7" spans="1:9" s="29" customFormat="1" ht="21.75" customHeight="1" x14ac:dyDescent="0.45">
      <c r="A7" s="262" t="str">
        <f>'A3 Exploitation'!A8:F8</f>
        <v>Ennasr 1</v>
      </c>
      <c r="B7" s="262"/>
      <c r="C7" s="262"/>
      <c r="D7" s="262"/>
      <c r="E7" s="262"/>
      <c r="F7" s="262"/>
      <c r="G7" s="233"/>
      <c r="H7" s="233"/>
      <c r="I7" s="233"/>
    </row>
    <row r="8" spans="1:9" s="29" customFormat="1" ht="24" x14ac:dyDescent="0.45">
      <c r="A8" s="192" t="s">
        <v>44</v>
      </c>
      <c r="B8" s="281">
        <f>'A3 Exploitation'!B9:F9</f>
        <v>0</v>
      </c>
      <c r="C8" s="279"/>
      <c r="D8" s="279"/>
      <c r="E8" s="279"/>
      <c r="F8" s="279"/>
      <c r="G8" s="233"/>
      <c r="H8" s="233"/>
      <c r="I8" s="233"/>
    </row>
    <row r="9" spans="1:9" s="29" customFormat="1" ht="24" x14ac:dyDescent="0.45">
      <c r="A9" s="193" t="s">
        <v>46</v>
      </c>
      <c r="B9" s="279">
        <f>'A3 Exploitation'!B10:F10</f>
        <v>0</v>
      </c>
      <c r="C9" s="279"/>
      <c r="D9" s="279"/>
      <c r="E9" s="279"/>
      <c r="F9" s="279"/>
      <c r="G9" s="233"/>
      <c r="H9" s="233"/>
      <c r="I9" s="233"/>
    </row>
    <row r="10" spans="1:9" s="29" customFormat="1" ht="24" x14ac:dyDescent="0.45">
      <c r="A10" s="192" t="s">
        <v>45</v>
      </c>
      <c r="B10" s="275">
        <f>'A3 Exploitation'!B11:F11</f>
        <v>0</v>
      </c>
      <c r="C10" s="275"/>
      <c r="D10" s="275"/>
      <c r="E10" s="275"/>
      <c r="F10" s="275"/>
      <c r="G10" s="233"/>
      <c r="H10" s="233"/>
      <c r="I10" s="233"/>
    </row>
    <row r="11" spans="1:9" s="29" customFormat="1" ht="24" x14ac:dyDescent="0.45">
      <c r="A11" s="192" t="s">
        <v>318</v>
      </c>
      <c r="B11" s="280">
        <f>D183</f>
        <v>0</v>
      </c>
      <c r="C11" s="280"/>
      <c r="D11" s="280"/>
      <c r="E11" s="280"/>
      <c r="F11" s="280"/>
      <c r="G11" s="233"/>
      <c r="H11" s="233"/>
      <c r="I11" s="233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4" t="s">
        <v>0</v>
      </c>
      <c r="B16" s="274"/>
      <c r="C16" s="274"/>
      <c r="D16" s="274"/>
      <c r="E16" s="274"/>
      <c r="F16" s="274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4" t="s">
        <v>4</v>
      </c>
      <c r="B25" s="274"/>
      <c r="C25" s="274"/>
      <c r="D25" s="274"/>
      <c r="E25" s="274"/>
      <c r="F25" s="274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4" t="s">
        <v>231</v>
      </c>
      <c r="B35" s="274"/>
      <c r="C35" s="274"/>
      <c r="D35" s="274"/>
      <c r="E35" s="274"/>
      <c r="F35" s="274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4" t="s">
        <v>21</v>
      </c>
      <c r="B44" s="274"/>
      <c r="C44" s="274"/>
      <c r="D44" s="274"/>
      <c r="E44" s="274"/>
      <c r="F44" s="274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4" t="s">
        <v>8</v>
      </c>
      <c r="B54" s="274"/>
      <c r="C54" s="274"/>
      <c r="D54" s="274"/>
      <c r="E54" s="274"/>
      <c r="F54" s="274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4" t="s">
        <v>136</v>
      </c>
      <c r="B65" s="274"/>
      <c r="C65" s="274"/>
      <c r="D65" s="274"/>
      <c r="E65" s="274"/>
      <c r="F65" s="274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4" t="s">
        <v>223</v>
      </c>
      <c r="B86" s="274"/>
      <c r="C86" s="274"/>
      <c r="D86" s="274"/>
      <c r="E86" s="274"/>
      <c r="F86" s="274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4" t="s">
        <v>224</v>
      </c>
      <c r="B105" s="274"/>
      <c r="C105" s="274"/>
      <c r="D105" s="274"/>
      <c r="E105" s="274"/>
      <c r="F105" s="274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4" t="s">
        <v>196</v>
      </c>
      <c r="B120" s="274"/>
      <c r="C120" s="274"/>
      <c r="D120" s="274"/>
      <c r="E120" s="274"/>
      <c r="F120" s="274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4" t="s">
        <v>228</v>
      </c>
      <c r="B136" s="274"/>
      <c r="C136" s="274"/>
      <c r="D136" s="274"/>
      <c r="E136" s="274"/>
      <c r="F136" s="274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4" t="s">
        <v>80</v>
      </c>
      <c r="B148" s="274"/>
      <c r="C148" s="274"/>
      <c r="D148" s="274"/>
      <c r="E148" s="274"/>
      <c r="F148" s="274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4" t="s">
        <v>17</v>
      </c>
      <c r="B156" s="274"/>
      <c r="C156" s="274"/>
      <c r="D156" s="274"/>
      <c r="E156" s="274"/>
      <c r="F156" s="274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4" t="s">
        <v>82</v>
      </c>
      <c r="B164" s="274"/>
      <c r="C164" s="274"/>
      <c r="D164" s="274"/>
      <c r="E164" s="274"/>
      <c r="F164" s="274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4" t="s">
        <v>227</v>
      </c>
      <c r="B173" s="274"/>
      <c r="C173" s="274"/>
      <c r="D173" s="274"/>
      <c r="E173" s="274"/>
      <c r="F173" s="274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0"/>
      <c r="E1" s="260"/>
      <c r="F1" s="260"/>
      <c r="G1" s="260"/>
      <c r="H1" s="260"/>
      <c r="I1" s="260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1" t="s">
        <v>190</v>
      </c>
      <c r="B7" s="261"/>
      <c r="C7" s="261"/>
      <c r="D7" s="261"/>
      <c r="E7" s="261"/>
      <c r="F7" s="261"/>
      <c r="G7" s="232"/>
      <c r="H7" s="232"/>
      <c r="I7" s="232"/>
    </row>
    <row r="8" spans="1:9" ht="29.25" x14ac:dyDescent="0.45">
      <c r="A8" s="262" t="str">
        <f>'Page de garde'!D18</f>
        <v>Ennasr 1</v>
      </c>
      <c r="B8" s="262"/>
      <c r="C8" s="262"/>
      <c r="D8" s="262"/>
      <c r="E8" s="262"/>
      <c r="F8" s="262"/>
      <c r="G8" s="233"/>
      <c r="H8" s="233"/>
      <c r="I8" s="232"/>
    </row>
    <row r="9" spans="1:9" ht="24" x14ac:dyDescent="0.45">
      <c r="A9" s="192" t="s">
        <v>44</v>
      </c>
      <c r="B9" s="263"/>
      <c r="C9" s="263"/>
      <c r="D9" s="263"/>
      <c r="E9" s="263"/>
      <c r="F9" s="264"/>
      <c r="G9" s="233"/>
      <c r="H9" s="233"/>
      <c r="I9" s="232"/>
    </row>
    <row r="10" spans="1:9" ht="24" x14ac:dyDescent="0.45">
      <c r="A10" s="193" t="s">
        <v>46</v>
      </c>
      <c r="B10" s="265"/>
      <c r="C10" s="265"/>
      <c r="D10" s="265"/>
      <c r="E10" s="265"/>
      <c r="F10" s="265"/>
      <c r="G10" s="233"/>
      <c r="H10" s="233"/>
      <c r="I10" s="232"/>
    </row>
    <row r="11" spans="1:9" ht="24" x14ac:dyDescent="0.45">
      <c r="A11" s="192" t="s">
        <v>45</v>
      </c>
      <c r="B11" s="259"/>
      <c r="C11" s="259"/>
      <c r="D11" s="259"/>
      <c r="E11" s="259"/>
      <c r="F11" s="259"/>
      <c r="G11" s="233"/>
      <c r="H11" s="233"/>
      <c r="I11" s="232"/>
    </row>
    <row r="12" spans="1:9" ht="24" x14ac:dyDescent="0.45">
      <c r="A12" s="192" t="s">
        <v>260</v>
      </c>
      <c r="B12" s="266">
        <f>D463</f>
        <v>0</v>
      </c>
      <c r="C12" s="266"/>
      <c r="D12" s="266"/>
      <c r="E12" s="266"/>
      <c r="F12" s="266"/>
      <c r="G12" s="233"/>
      <c r="H12" s="233"/>
      <c r="I12" s="232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7" t="s">
        <v>63</v>
      </c>
      <c r="B45" s="258"/>
      <c r="C45" s="258"/>
      <c r="D45" s="258"/>
      <c r="E45" s="258"/>
      <c r="F45" s="258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4" t="s">
        <v>123</v>
      </c>
      <c r="B99" s="255"/>
      <c r="C99" s="255"/>
      <c r="D99" s="255"/>
      <c r="E99" s="255"/>
      <c r="F99" s="256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7" t="s">
        <v>63</v>
      </c>
      <c r="B101" s="258"/>
      <c r="C101" s="258"/>
      <c r="D101" s="258"/>
      <c r="E101" s="258"/>
      <c r="F101" s="258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4" t="s">
        <v>124</v>
      </c>
      <c r="B152" s="255"/>
      <c r="C152" s="255"/>
      <c r="D152" s="255"/>
      <c r="E152" s="255"/>
      <c r="F152" s="256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7" t="s">
        <v>63</v>
      </c>
      <c r="B154" s="258"/>
      <c r="C154" s="258"/>
      <c r="D154" s="258"/>
      <c r="E154" s="258"/>
      <c r="F154" s="258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4" t="s">
        <v>157</v>
      </c>
      <c r="B192" s="255"/>
      <c r="C192" s="255"/>
      <c r="D192" s="255"/>
      <c r="E192" s="255"/>
      <c r="F192" s="256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4" t="s">
        <v>4</v>
      </c>
      <c r="B249" s="255"/>
      <c r="C249" s="255"/>
      <c r="D249" s="255"/>
      <c r="E249" s="255"/>
      <c r="F249" s="256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4" t="s">
        <v>21</v>
      </c>
      <c r="B282" s="255"/>
      <c r="C282" s="255"/>
      <c r="D282" s="255"/>
      <c r="E282" s="255"/>
      <c r="F282" s="256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4" t="s">
        <v>8</v>
      </c>
      <c r="B310" s="255"/>
      <c r="C310" s="255"/>
      <c r="D310" s="255"/>
      <c r="E310" s="255"/>
      <c r="F310" s="256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7" t="s">
        <v>107</v>
      </c>
      <c r="B312" s="258"/>
      <c r="C312" s="258"/>
      <c r="D312" s="258"/>
      <c r="E312" s="258"/>
      <c r="F312" s="258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4" t="s">
        <v>119</v>
      </c>
      <c r="B363" s="255"/>
      <c r="C363" s="255"/>
      <c r="D363" s="255"/>
      <c r="E363" s="255"/>
      <c r="F363" s="256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7" t="s">
        <v>19</v>
      </c>
      <c r="B365" s="258"/>
      <c r="C365" s="258"/>
      <c r="D365" s="258"/>
      <c r="E365" s="258"/>
      <c r="F365" s="258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7" t="s">
        <v>116</v>
      </c>
      <c r="B376" s="258"/>
      <c r="C376" s="258"/>
      <c r="D376" s="258"/>
      <c r="E376" s="258"/>
      <c r="F376" s="258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4" t="s">
        <v>346</v>
      </c>
      <c r="B393" s="255"/>
      <c r="C393" s="255"/>
      <c r="D393" s="255"/>
      <c r="E393" s="255"/>
      <c r="F393" s="256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4" t="s">
        <v>170</v>
      </c>
      <c r="B412" s="255"/>
      <c r="C412" s="255"/>
      <c r="D412" s="255"/>
      <c r="E412" s="255"/>
      <c r="F412" s="25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4" t="s">
        <v>82</v>
      </c>
      <c r="B422" s="255"/>
      <c r="C422" s="255"/>
      <c r="D422" s="255"/>
      <c r="E422" s="255"/>
      <c r="F422" s="25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4" t="s">
        <v>143</v>
      </c>
      <c r="B431" s="255"/>
      <c r="C431" s="255"/>
      <c r="D431" s="255"/>
      <c r="E431" s="255"/>
      <c r="F431" s="25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4" t="s">
        <v>144</v>
      </c>
      <c r="B452" s="255"/>
      <c r="C452" s="255"/>
      <c r="D452" s="255"/>
      <c r="E452" s="255"/>
      <c r="F452" s="256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6"/>
      <c r="E1" s="276"/>
      <c r="F1" s="276"/>
      <c r="G1" s="276"/>
      <c r="H1" s="276"/>
      <c r="I1" s="276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2" t="s">
        <v>52</v>
      </c>
      <c r="B6" s="262"/>
      <c r="C6" s="262"/>
      <c r="D6" s="262"/>
      <c r="E6" s="262"/>
      <c r="F6" s="262"/>
      <c r="G6" s="233"/>
      <c r="H6" s="233"/>
      <c r="I6" s="233"/>
    </row>
    <row r="7" spans="1:9" s="29" customFormat="1" ht="21.75" customHeight="1" x14ac:dyDescent="0.45">
      <c r="A7" s="262" t="str">
        <f>'A4 Exploitation'!A8:F8</f>
        <v>Ennasr 1</v>
      </c>
      <c r="B7" s="262"/>
      <c r="C7" s="262"/>
      <c r="D7" s="262"/>
      <c r="E7" s="262"/>
      <c r="F7" s="262"/>
      <c r="G7" s="233"/>
      <c r="H7" s="233"/>
      <c r="I7" s="233"/>
    </row>
    <row r="8" spans="1:9" s="29" customFormat="1" ht="24" x14ac:dyDescent="0.45">
      <c r="A8" s="192" t="s">
        <v>44</v>
      </c>
      <c r="B8" s="279">
        <f>'A4 Exploitation'!B9:F9</f>
        <v>0</v>
      </c>
      <c r="C8" s="279"/>
      <c r="D8" s="279"/>
      <c r="E8" s="279"/>
      <c r="F8" s="279"/>
      <c r="G8" s="233"/>
      <c r="H8" s="233"/>
      <c r="I8" s="233"/>
    </row>
    <row r="9" spans="1:9" s="29" customFormat="1" ht="24" x14ac:dyDescent="0.45">
      <c r="A9" s="193" t="s">
        <v>46</v>
      </c>
      <c r="B9" s="279">
        <f>'A4 Exploitation'!B10:F10</f>
        <v>0</v>
      </c>
      <c r="C9" s="279"/>
      <c r="D9" s="279"/>
      <c r="E9" s="279"/>
      <c r="F9" s="279"/>
      <c r="G9" s="233"/>
      <c r="H9" s="233"/>
      <c r="I9" s="233"/>
    </row>
    <row r="10" spans="1:9" s="29" customFormat="1" ht="24" x14ac:dyDescent="0.45">
      <c r="A10" s="192" t="s">
        <v>45</v>
      </c>
      <c r="B10" s="275">
        <f>'A4 Exploitation'!B11:F11</f>
        <v>0</v>
      </c>
      <c r="C10" s="275"/>
      <c r="D10" s="275"/>
      <c r="E10" s="275"/>
      <c r="F10" s="275"/>
      <c r="G10" s="233"/>
      <c r="H10" s="233"/>
      <c r="I10" s="233"/>
    </row>
    <row r="11" spans="1:9" s="29" customFormat="1" ht="24" x14ac:dyDescent="0.45">
      <c r="A11" s="192" t="s">
        <v>318</v>
      </c>
      <c r="B11" s="280">
        <f>D183</f>
        <v>0</v>
      </c>
      <c r="C11" s="280"/>
      <c r="D11" s="280"/>
      <c r="E11" s="280"/>
      <c r="F11" s="280"/>
      <c r="G11" s="233"/>
      <c r="H11" s="233"/>
      <c r="I11" s="233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4" t="s">
        <v>0</v>
      </c>
      <c r="B16" s="274"/>
      <c r="C16" s="274"/>
      <c r="D16" s="274"/>
      <c r="E16" s="274"/>
      <c r="F16" s="274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4" t="s">
        <v>4</v>
      </c>
      <c r="B25" s="274"/>
      <c r="C25" s="274"/>
      <c r="D25" s="274"/>
      <c r="E25" s="274"/>
      <c r="F25" s="274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4" t="s">
        <v>231</v>
      </c>
      <c r="B35" s="274"/>
      <c r="C35" s="274"/>
      <c r="D35" s="274"/>
      <c r="E35" s="274"/>
      <c r="F35" s="274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4" t="s">
        <v>21</v>
      </c>
      <c r="B44" s="274"/>
      <c r="C44" s="274"/>
      <c r="D44" s="274"/>
      <c r="E44" s="274"/>
      <c r="F44" s="274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4" t="s">
        <v>8</v>
      </c>
      <c r="B54" s="274"/>
      <c r="C54" s="274"/>
      <c r="D54" s="274"/>
      <c r="E54" s="274"/>
      <c r="F54" s="274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4" t="s">
        <v>136</v>
      </c>
      <c r="B65" s="274"/>
      <c r="C65" s="274"/>
      <c r="D65" s="274"/>
      <c r="E65" s="274"/>
      <c r="F65" s="274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4" t="s">
        <v>223</v>
      </c>
      <c r="B86" s="274"/>
      <c r="C86" s="274"/>
      <c r="D86" s="274"/>
      <c r="E86" s="274"/>
      <c r="F86" s="274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4" t="s">
        <v>224</v>
      </c>
      <c r="B105" s="274"/>
      <c r="C105" s="274"/>
      <c r="D105" s="274"/>
      <c r="E105" s="274"/>
      <c r="F105" s="274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4" t="s">
        <v>196</v>
      </c>
      <c r="B120" s="274"/>
      <c r="C120" s="274"/>
      <c r="D120" s="274"/>
      <c r="E120" s="274"/>
      <c r="F120" s="274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4" t="s">
        <v>228</v>
      </c>
      <c r="B136" s="274"/>
      <c r="C136" s="274"/>
      <c r="D136" s="274"/>
      <c r="E136" s="274"/>
      <c r="F136" s="274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4" t="s">
        <v>80</v>
      </c>
      <c r="B148" s="274"/>
      <c r="C148" s="274"/>
      <c r="D148" s="274"/>
      <c r="E148" s="274"/>
      <c r="F148" s="274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4" t="s">
        <v>17</v>
      </c>
      <c r="B156" s="274"/>
      <c r="C156" s="274"/>
      <c r="D156" s="274"/>
      <c r="E156" s="274"/>
      <c r="F156" s="274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4" t="s">
        <v>82</v>
      </c>
      <c r="B164" s="274"/>
      <c r="C164" s="274"/>
      <c r="D164" s="274"/>
      <c r="E164" s="274"/>
      <c r="F164" s="274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4" t="s">
        <v>227</v>
      </c>
      <c r="B173" s="274"/>
      <c r="C173" s="274"/>
      <c r="D173" s="274"/>
      <c r="E173" s="274"/>
      <c r="F173" s="274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2017-07-12T10:27:44Z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