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El Manar\2019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<sst xmlns="http://schemas.openxmlformats.org/spreadsheetml/2006/main" count="5854" uniqueCount="505">
  <si>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</si>
  <si>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</si>
  <si>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</si>
  <si>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</si>
  <si>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</si>
  <si>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</si>
  <si>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</si>
  <si>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</si>
  <si>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</si>
  <si>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</si>
  <si>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</si>
  <si>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</si>
  <si>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</si>
  <si>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</si>
  <si>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</si>
  <si>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</si>
  <si>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</si>
  <si>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</si>
  <si>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</si>
  <si>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</si>
  <si>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</si>
  <si>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</si>
  <si>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</si>
  <si>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</si>
  <si>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</si>
  <si>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</si>
  <si>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</si>
  <si>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</si>
  <si>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</si>
  <si>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</si>
  <si>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</si>
  <si>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</si>
  <si>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</si>
  <si>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</si>
  <si>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</si>
  <si>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</si>
  <si>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</si>
  <si>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</si>
  <si>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</si>
  <si>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</si>
  <si>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</si>
  <si>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</si>
  <si>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</si>
  <si>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</si>
  <si>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</si>
  <si>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</si>
  <si>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</si>
  <si>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</si>
  <si>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</si>
  <si>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</si>
  <si>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</si>
  <si>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</si>
  <si>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</si>
  <si>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</si>
  <si>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</si>
  <si>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</si>
  <si>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</si>
  <si>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</si>
  <si>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</si>
  <si>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</si>
  <si>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</si>
  <si>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</si>
  <si>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</si>
  <si>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</si>
  <si>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</si>
  <si>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</si>
  <si>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</si>
  <si>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</si>
  <si>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</si>
  <si>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</si>
  <si>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</si>
  <si>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</si>
  <si>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</si>
  <si>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</si>
  <si>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</si>
  <si>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</si>
  <si>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</si>
  <si>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</si>
  <si>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</si>
  <si>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</si>
  <si>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</si>
  <si>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</si>
  <si>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</si>
  <si>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</si>
  <si>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</si>
  <si>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</si>
  <si>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</si>
  <si>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</si>
  <si>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</si>
  <si>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</si>
  <si>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</si>
  <si>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</si>
  <si>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</si>
  <si>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</si>
  <si>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</si>
  <si>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</si>
  <si>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</si>
  <si>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</si>
  <si>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</si>
  <si>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</si>
  <si>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</si>
  <si>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</si>
  <si>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</si>
  <si>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</si>
  <si>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</si>
  <si>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</si>
  <si>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</si>
  <si>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</si>
  <si>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</si>
  <si>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</si>
  <si>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</si>
  <si>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</si>
  <si>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</si>
  <si>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</si>
  <si>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</si>
  <si>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</si>
  <si>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</si>
  <si>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</si>
  <si>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</si>
  <si>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</si>
  <si>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</si>
  <si>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</si>
  <si>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</si>
  <si>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</si>
  <si>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</si>
  <si>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</si>
  <si>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</si>
  <si>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</si>
  <si>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</si>
  <si>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</si>
  <si>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</si>
  <si>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</si>
  <si>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</si>
  <si>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</si>
  <si>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</si>
  <si>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</si>
  <si>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</si>
  <si>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</si>
  <si>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</si>
  <si>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</si>
  <si>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</si>
  <si>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</si>
  <si>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</si>
  <si>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</si>
  <si>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</si>
  <si>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</si>
  <si>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</si>
  <si>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</si>
  <si>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</si>
  <si>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</si>
  <si>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</si>
  <si>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</si>
  <si>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</si>
  <si>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</si>
  <si>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</si>
  <si>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</si>
  <si>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</si>
  <si>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</si>
  <si>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</si>
  <si>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</si>
  <si>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</si>
  <si>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</si>
  <si>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</si>
  <si>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</si>
  <si>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</si>
  <si>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</si>
  <si>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</si>
  <si>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</si>
  <si>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</si>
  <si>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</si>
  <si>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</si>
  <si>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</si>
  <si>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</si>
  <si>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</si>
  <si>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</si>
  <si>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</si>
  <si>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</si>
  <si>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</si>
  <si>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</si>
  <si>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</si>
  <si>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</si>
  <si>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</si>
  <si>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</si>
  <si>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</si>
  <si>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</si>
  <si>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</si>
  <si>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</si>
  <si>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</si>
  <si>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</si>
  <si>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</si>
  <si>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</si>
  <si>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</si>
  <si>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</si>
  <si>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</si>
  <si>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</si>
  <si>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</si>
  <si>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</si>
  <si>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</si>
  <si>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</si>
  <si>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</si>
  <si>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</si>
  <si>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</si>
  <si>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</si>
  <si>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</si>
  <si>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</si>
  <si>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</si>
  <si>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</si>
  <si>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</si>
  <si>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</si>
  <si>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</si>
  <si>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</si>
  <si>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</si>
  <si>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</si>
  <si>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</si>
  <si>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</si>
  <si>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</si>
  <si>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</si>
  <si>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</si>
  <si>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</si>
  <si>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</si>
  <si>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</si>
  <si>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</si>
  <si>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</si>
  <si>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</si>
  <si>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</si>
  <si>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</si>
  <si>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</si>
  <si>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</si>
  <si>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</si>
  <si>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</si>
  <si>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</si>
  <si>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</si>
  <si>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</si>
  <si>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</si>
  <si>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</si>
  <si>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</si>
  <si>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</si>
  <si>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</si>
  <si>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</si>
  <si>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</si>
  <si>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</si>
  <si>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</si>
  <si>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</si>
  <si>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</si>
  <si>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</si>
  <si>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</si>
  <si>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</si>
  <si>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</si>
  <si>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</si>
  <si>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</si>
  <si>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</si>
  <si>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</si>
  <si>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</si>
  <si>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</si>
  <si>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</si>
  <si>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</si>
  <si>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</si>
  <si>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</si>
  <si>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</si>
  <si>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</si>
  <si>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</si>
  <si>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</si>
  <si>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</si>
  <si>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</si>
  <si>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</si>
  <si>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</si>
  <si>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</si>
  <si>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</si>
  <si>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</si>
  <si>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</si>
  <si>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</si>
  <si>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</si>
  <si>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</si>
  <si>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</si>
  <si>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</si>
  <si>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</si>
  <si>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</si>
  <si>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</si>
  <si>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</si>
  <si>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</si>
  <si>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</si>
  <si>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</si>
  <si>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</si>
  <si>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</si>
  <si>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</si>
  <si>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</si>
  <si>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</si>
  <si>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</si>
  <si>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</si>
  <si>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</si>
  <si>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</si>
  <si>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</si>
  <si>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</si>
  <si>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</si>
  <si>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</si>
  <si>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</si>
  <si>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</si>
  <si>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</si>
  <si>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</si>
  <si>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</si>
  <si>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</si>
  <si>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</si>
  <si>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</si>
  <si>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</si>
  <si>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</si>
  <si>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</si>
  <si>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</si>
  <si>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</si>
  <si>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</si>
  <si>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</si>
  <si>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</si>
  <si>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</si>
  <si>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</si>
  <si>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</si>
  <si>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</si>
  <si>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</si>
  <si>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</si>
  <si>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</si>
  <si>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</si>
  <si>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</si>
  <si>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</si>
  <si>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</si>
  <si>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</si>
  <si>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</si>
  <si>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</si>
  <si>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</si>
  <si>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</si>
  <si>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</si>
  <si>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</si>
  <si>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</si>
  <si>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</si>
  <si>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</si>
  <si>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</si>
  <si>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</si>
  <si>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</si>
  <si>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</si>
  <si>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</si>
  <si>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</si>
  <si>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</si>
  <si>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</si>
  <si>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</si>
  <si>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</si>
  <si>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</si>
  <si>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</si>
  <si>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</si>
  <si>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</si>
  <si>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</si>
  <si>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</si>
  <si>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</si>
  <si>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</si>
  <si>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</si>
  <si>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</si>
  <si>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</si>
  <si>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</si>
  <si>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</si>
  <si>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</si>
  <si>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</si>
  <si>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</si>
  <si>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</si>
  <si>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</si>
  <si>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</si>
  <si>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</si>
  <si>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</si>
  <si>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</si>
  <si>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</si>
  <si>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</si>
  <si>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</si>
  <si>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</si>
  <si>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</si>
  <si>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</si>
  <si>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</si>
  <si>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</si>
  <si>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</si>
  <si>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</si>
  <si>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</si>
  <si>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</si>
  <si>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</si>
  <si>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</si>
  <si>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</si>
  <si>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</si>
  <si>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</si>
  <si>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</si>
  <si>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</si>
  <si>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</si>
  <si>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</si>
  <si>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</si>
  <si>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</si>
  <si>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</si>
  <si>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</si>
  <si>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</si>
  <si>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</si>
  <si>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</si>
  <si>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</si>
  <si>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</si>
  <si>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</si>
  <si>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</si>
  <si>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</si>
  <si>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</si>
  <si>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</si>
  <si>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</si>
  <si>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</si>
  <si>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</si>
  <si>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</si>
  <si>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</si>
  <si>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</si>
  <si>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</si>
  <si>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</si>
  <si>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</si>
  <si>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</si>
  <si>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</si>
  <si>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</si>
  <si>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</si>
  <si>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</si>
  <si>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</si>
  <si>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</si>
  <si>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</si>
  <si>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</si>
  <si>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</si>
  <si>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</si>
  <si>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</si>
  <si>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</si>
  <si>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</si>
  <si>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</si>
  <si>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</si>
  <si>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</si>
  <si>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</si>
  <si>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</si>
  <si>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</si>
  <si>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</si>
  <si>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</si>
  <si>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</si>
  <si>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</si>
  <si>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</si>
  <si>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</si>
  <si>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</si>
  <si>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</si>
  <si>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</si>
  <si>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</si>
  <si>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</si>
  <si>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</si>
  <si>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</si>
  <si>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</si>
  <si>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</si>
  <si>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</si>
  <si>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</si>
  <si>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</si>
  <si>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</si>
  <si>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</si>
  <si>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</si>
  <si>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</si>
  <si>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</si>
  <si>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</si>
  <si>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</si>
  <si>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</si>
  <si>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</si>
  <si>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</si>
  <si>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</si>
  <si>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</si>
  <si>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</si>
  <si>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</si>
  <si>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</si>
  <si>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</si>
  <si>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</si>
  <si>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</si>
  <si>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</si>
  <si>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</si>
  <si>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</si>
  <si>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</si>
  <si>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</si>
  <si>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</si>
  <si>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</si>
  <si>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</si>
  <si>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</si>
  <si>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</si>
  <si>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</si>
  <si>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CE El Manar</t>
  </si>
  <si>
    <t>M Dhia Mechlaoui</t>
  </si>
  <si>
    <t>M Omar (Directeur magasin) et M Hatem (Gestionnaire du stock)</t>
  </si>
  <si>
    <t>Le référentiel qualité 2019 n'était pas affiché.</t>
  </si>
  <si>
    <t>Afficher le référentiel.</t>
  </si>
  <si>
    <t>Dépassement de la date de retrait pour un morceau de potiron.</t>
  </si>
  <si>
    <t xml:space="preserve">Absence de l’étiquetage d’un morceau de potiron exposé au rayon.
Un sachet de datte exposé était ouvert.
La mention « à consommer avant le » ne figure pas sur l’étiquette UHD pour les morceaux de « pastèque crymson » exposés au rayon.
</t>
  </si>
  <si>
    <t>Procéder à l'étiquetage des morceaux de potiron avant exposition.
Renforcer le tri des produits non conformes.
Ajouter la date de la mention « à consommer avant le » sur l'étiquette UHD.</t>
  </si>
  <si>
    <t>Certains linéaires étaient poussiéreux.</t>
  </si>
  <si>
    <t>Renforcer les opérations de dépoussiérage.</t>
  </si>
  <si>
    <t>Le meuble de yaourts et fromages manquait de propreté.</t>
  </si>
  <si>
    <t>Utilisation du thermomètre de la réception.</t>
  </si>
  <si>
    <t>Fournir un thermomètre pour le rayon PLS.</t>
  </si>
  <si>
    <t>Procéder au nettoyage sous les linéaires.</t>
  </si>
  <si>
    <t>Le support du badge du directeur était endommagé, le directeur avait son badge mais ne le porte pas.
Le gestionnaire du stock ne portait pas son badge.</t>
  </si>
  <si>
    <t>Réparer le badge du directeur.
Le port du badge est primordial.</t>
  </si>
  <si>
    <t>Les écarts techniques n'étaient pas clôturés.</t>
  </si>
  <si>
    <t>Procéder au traitement de ces écarts.</t>
  </si>
  <si>
    <t>Présence de 4 appâts libres sous le linéaire</t>
  </si>
  <si>
    <t>Déplacer ces appâts dans les portes appâts.
Fixer les portes appâts au sol.</t>
  </si>
  <si>
    <t>Présence d'une fuite au niveau du lavabo.</t>
  </si>
  <si>
    <t>Procéder à la réparation.</t>
  </si>
  <si>
    <t xml:space="preserve">PLS surgelé: développement du givre au niveau des portes des meubles négatifs.  </t>
  </si>
  <si>
    <t>Dégivrer le meuble et revoir le fonctionnement des meubles.</t>
  </si>
  <si>
    <t>Réparer le meuble.</t>
  </si>
  <si>
    <t>PLS surgelé: le meuble était endommagé, l’ouverture et la fermeture est difficile (réccurent).</t>
  </si>
  <si>
    <t>Correct.</t>
  </si>
  <si>
    <t>Renforcer le nettoyage des meubles.</t>
  </si>
  <si>
    <t>L'espace sous le linéaire était non propre, présence de deux boîtes de conserve de thon à ce niveau.</t>
  </si>
  <si>
    <t>Renforcer le contrôle des dattes de retrait des produits préemballés exposés au rayon.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</si>
</sst>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6" fillId="0" borderId="3" xfId="0" applyFont="1" applyBorder="1" applyAlignment="1" applyProtection="1">
      <alignment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4670768"/>
        <c:axId val="-1594675664"/>
      </c:barChart>
      <c:catAx>
        <c:axId val="-159467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4675664"/>
        <c:crosses val="autoZero"/>
        <c:auto val="1"/>
        <c:lblAlgn val="ctr"/>
        <c:lblOffset val="100"/>
        <c:noMultiLvlLbl val="0"/>
      </c:catAx>
      <c:valAx>
        <c:axId val="-159467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4670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7831984"/>
        <c:axId val="-1487827088"/>
      </c:barChart>
      <c:catAx>
        <c:axId val="-148783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7827088"/>
        <c:crosses val="autoZero"/>
        <c:auto val="1"/>
        <c:lblAlgn val="ctr"/>
        <c:lblOffset val="100"/>
        <c:noMultiLvlLbl val="0"/>
      </c:catAx>
      <c:valAx>
        <c:axId val="-1487827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783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0.90909090909090906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7828720"/>
        <c:axId val="-1487818928"/>
      </c:barChart>
      <c:catAx>
        <c:axId val="-148782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7818928"/>
        <c:crosses val="autoZero"/>
        <c:auto val="1"/>
        <c:lblAlgn val="ctr"/>
        <c:lblOffset val="100"/>
        <c:noMultiLvlLbl val="0"/>
      </c:catAx>
      <c:valAx>
        <c:axId val="-1487818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782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0.88157894736842102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7833072"/>
        <c:axId val="-1487829808"/>
      </c:barChart>
      <c:catAx>
        <c:axId val="-148783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7829808"/>
        <c:crosses val="autoZero"/>
        <c:auto val="1"/>
        <c:lblAlgn val="ctr"/>
        <c:lblOffset val="100"/>
        <c:noMultiLvlLbl val="0"/>
      </c:catAx>
      <c:valAx>
        <c:axId val="-1487829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7833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7826000"/>
        <c:axId val="-1487825456"/>
      </c:barChart>
      <c:catAx>
        <c:axId val="-1487826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7825456"/>
        <c:crosses val="autoZero"/>
        <c:auto val="1"/>
        <c:lblAlgn val="ctr"/>
        <c:lblOffset val="100"/>
        <c:noMultiLvlLbl val="0"/>
      </c:catAx>
      <c:valAx>
        <c:axId val="-148782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7826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7820560"/>
        <c:axId val="-1487819472"/>
      </c:barChart>
      <c:catAx>
        <c:axId val="-148782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7819472"/>
        <c:crosses val="autoZero"/>
        <c:auto val="1"/>
        <c:lblAlgn val="ctr"/>
        <c:lblOffset val="100"/>
        <c:noMultiLvlLbl val="0"/>
      </c:catAx>
      <c:valAx>
        <c:axId val="-1487819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7820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0.89130434782608692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7824368"/>
        <c:axId val="-1487830896"/>
      </c:barChart>
      <c:catAx>
        <c:axId val="-148782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7830896"/>
        <c:crosses val="autoZero"/>
        <c:auto val="1"/>
        <c:lblAlgn val="ctr"/>
        <c:lblOffset val="100"/>
        <c:noMultiLvlLbl val="0"/>
      </c:catAx>
      <c:valAx>
        <c:axId val="-1487830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782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0.90551181102362199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7828176"/>
        <c:axId val="-1487821648"/>
      </c:barChart>
      <c:catAx>
        <c:axId val="-14878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7821648"/>
        <c:crosses val="autoZero"/>
        <c:auto val="1"/>
        <c:lblAlgn val="ctr"/>
        <c:lblOffset val="100"/>
        <c:noMultiLvlLbl val="0"/>
      </c:catAx>
      <c:valAx>
        <c:axId val="-148782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782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0.89840807942485446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487817840"/>
        <c:axId val="-1603654320"/>
        <c:extLst xmlns:c16r2="http://schemas.microsoft.com/office/drawing/2015/06/chart"/>
      </c:barChart>
      <c:catAx>
        <c:axId val="-14878178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3654320"/>
        <c:crosses val="autoZero"/>
        <c:auto val="1"/>
        <c:lblAlgn val="ctr"/>
        <c:lblOffset val="100"/>
        <c:noMultiLvlLbl val="0"/>
      </c:catAx>
      <c:valAx>
        <c:axId val="-16036543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781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0.35416666666666669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603644528"/>
        <c:axId val="-1603657584"/>
        <c:extLst xmlns:c16r2="http://schemas.microsoft.com/office/drawing/2015/06/chart"/>
      </c:barChart>
      <c:catAx>
        <c:axId val="-160364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3657584"/>
        <c:crosses val="autoZero"/>
        <c:auto val="1"/>
        <c:lblAlgn val="ctr"/>
        <c:lblOffset val="100"/>
        <c:noMultiLvlLbl val="0"/>
      </c:catAx>
      <c:valAx>
        <c:axId val="-160365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364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4669680"/>
        <c:axId val="-1595248320"/>
      </c:barChart>
      <c:catAx>
        <c:axId val="-159466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5248320"/>
        <c:crosses val="autoZero"/>
        <c:auto val="1"/>
        <c:lblAlgn val="ctr"/>
        <c:lblOffset val="100"/>
        <c:noMultiLvlLbl val="0"/>
      </c:catAx>
      <c:valAx>
        <c:axId val="-159524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466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5252672"/>
        <c:axId val="-1595258656"/>
      </c:barChart>
      <c:catAx>
        <c:axId val="-159525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5258656"/>
        <c:crosses val="autoZero"/>
        <c:auto val="1"/>
        <c:lblAlgn val="ctr"/>
        <c:lblOffset val="100"/>
        <c:noMultiLvlLbl val="0"/>
      </c:catAx>
      <c:valAx>
        <c:axId val="-1595258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525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5255936"/>
        <c:axId val="-1595251584"/>
      </c:barChart>
      <c:catAx>
        <c:axId val="-159525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5251584"/>
        <c:crosses val="autoZero"/>
        <c:auto val="1"/>
        <c:lblAlgn val="ctr"/>
        <c:lblOffset val="100"/>
        <c:noMultiLvlLbl val="0"/>
      </c:catAx>
      <c:valAx>
        <c:axId val="-159525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5255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5250496"/>
        <c:axId val="-1595249952"/>
      </c:barChart>
      <c:catAx>
        <c:axId val="-159525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5249952"/>
        <c:crosses val="autoZero"/>
        <c:auto val="1"/>
        <c:lblAlgn val="ctr"/>
        <c:lblOffset val="100"/>
        <c:noMultiLvlLbl val="0"/>
      </c:catAx>
      <c:valAx>
        <c:axId val="-159524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5250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9845680"/>
        <c:axId val="-1599842960"/>
      </c:barChart>
      <c:catAx>
        <c:axId val="-1599845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9842960"/>
        <c:crosses val="autoZero"/>
        <c:auto val="1"/>
        <c:lblAlgn val="ctr"/>
        <c:lblOffset val="100"/>
        <c:noMultiLvlLbl val="0"/>
      </c:catAx>
      <c:valAx>
        <c:axId val="-1599842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9845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9839152"/>
        <c:axId val="-1599835344"/>
      </c:barChart>
      <c:catAx>
        <c:axId val="-159983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9835344"/>
        <c:crosses val="autoZero"/>
        <c:auto val="1"/>
        <c:lblAlgn val="ctr"/>
        <c:lblOffset val="100"/>
        <c:noMultiLvlLbl val="0"/>
      </c:catAx>
      <c:valAx>
        <c:axId val="-1599835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983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0.87931034482758619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97263536"/>
        <c:axId val="-1797261904"/>
      </c:barChart>
      <c:catAx>
        <c:axId val="-179726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97261904"/>
        <c:crosses val="autoZero"/>
        <c:auto val="1"/>
        <c:lblAlgn val="ctr"/>
        <c:lblOffset val="100"/>
        <c:noMultiLvlLbl val="0"/>
      </c:catAx>
      <c:valAx>
        <c:axId val="-179726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97263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96598368"/>
        <c:axId val="-1796602720"/>
      </c:barChart>
      <c:catAx>
        <c:axId val="-179659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96602720"/>
        <c:crosses val="autoZero"/>
        <c:auto val="1"/>
        <c:lblAlgn val="ctr"/>
        <c:lblOffset val="100"/>
        <c:noMultiLvlLbl val="0"/>
      </c:catAx>
      <c:valAx>
        <c:axId val="-179660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9659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8" zoomScaleSheetLayoutView="100" workbookViewId="0">
      <selection activeCell="B26" sqref="B26:C26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3" t="s">
        <v>474</v>
      </c>
      <c r="B18" s="343"/>
      <c r="C18" s="343"/>
      <c r="D18" s="344" t="s">
        <v>475</v>
      </c>
      <c r="E18" s="344"/>
      <c r="F18" s="344"/>
      <c r="G18" s="344"/>
      <c r="H18" s="344"/>
      <c r="I18" s="344"/>
      <c r="J18" s="344"/>
      <c r="K18" s="344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5" t="s">
        <v>277</v>
      </c>
      <c r="B21" s="345"/>
      <c r="C21" s="345"/>
      <c r="D21" s="345"/>
      <c r="E21" s="345"/>
      <c r="F21" s="345"/>
      <c r="G21" s="345"/>
      <c r="H21" s="345"/>
      <c r="I21" s="345"/>
      <c r="J21" s="345"/>
      <c r="K21" s="345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39" t="s">
        <v>279</v>
      </c>
      <c r="C23" s="339"/>
      <c r="D23" s="31"/>
      <c r="E23" s="31"/>
      <c r="F23" s="31"/>
      <c r="G23" s="31"/>
      <c r="H23" s="31"/>
      <c r="I23" s="31"/>
      <c r="J23" t="str">
        <f>D18</f>
        <v>CE El Manar</v>
      </c>
    </row>
    <row r="24" spans="1:11" ht="33" customHeight="1" x14ac:dyDescent="0.25">
      <c r="A24" s="277" t="s">
        <v>280</v>
      </c>
      <c r="B24" s="338">
        <f>AVERAGE('A1 Exploitation'!D730,'A1 Technique'!D199)</f>
        <v>0.89840807942485446</v>
      </c>
      <c r="C24" s="338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8" t="e">
        <f>AVERAGE('A2 Exploitation'!D730,'A2 Technique'!D199)</f>
        <v>#DIV/0!</v>
      </c>
      <c r="C25" s="338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8" t="e">
        <f>AVERAGE('A3 Exploitation'!D730,'A3 Technique'!D199)</f>
        <v>#DIV/0!</v>
      </c>
      <c r="C26" s="338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8" t="e">
        <f>AVERAGE('A4 Exploitation'!D730,'A4 Technique'!D199)</f>
        <v>#DIV/0!</v>
      </c>
      <c r="C27" s="338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8"/>
      <c r="C28" s="338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8"/>
      <c r="C29" s="338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39" t="s">
        <v>286</v>
      </c>
      <c r="C33" s="339"/>
      <c r="D33" s="31"/>
      <c r="E33" s="31"/>
      <c r="F33" s="31"/>
      <c r="G33" s="31"/>
      <c r="H33" s="31"/>
      <c r="I33" s="31"/>
      <c r="J33" t="str">
        <f>D18</f>
        <v>CE El Manar</v>
      </c>
    </row>
    <row r="34" spans="1:10" ht="33" customHeight="1" x14ac:dyDescent="0.25">
      <c r="A34" s="277" t="s">
        <v>280</v>
      </c>
      <c r="B34" s="338">
        <f>'A1 Exploitation'!D730</f>
        <v>0.90551181102362199</v>
      </c>
      <c r="C34" s="338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8" t="e">
        <f>'A2 Exploitation'!D730</f>
        <v>#DIV/0!</v>
      </c>
      <c r="C35" s="338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8" t="e">
        <f>'A3 Exploitation'!D730</f>
        <v>#DIV/0!</v>
      </c>
      <c r="C36" s="338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8" t="e">
        <f>'A4 Exploitation'!D730</f>
        <v>#DIV/0!</v>
      </c>
      <c r="C37" s="338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8"/>
      <c r="C38" s="338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8"/>
      <c r="C39" s="338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2" t="s">
        <v>287</v>
      </c>
      <c r="C42" s="342"/>
      <c r="D42" s="31"/>
      <c r="E42" s="31"/>
      <c r="F42" s="31"/>
      <c r="G42" s="31"/>
      <c r="H42" s="31"/>
      <c r="I42" s="31"/>
      <c r="J42" t="str">
        <f>D18</f>
        <v>CE El Manar</v>
      </c>
    </row>
    <row r="43" spans="1:10" ht="33" customHeight="1" x14ac:dyDescent="0.25">
      <c r="A43" s="277" t="s">
        <v>280</v>
      </c>
      <c r="B43" s="338">
        <f>AVERAGE('A1 Exploitation'!D728, 'A1 Technique'!D197)</f>
        <v>0.35416666666666669</v>
      </c>
      <c r="C43" s="338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8" t="e">
        <f>AVERAGE('A2 Exploitation'!D728, 'A2 Technique'!D197)</f>
        <v>#DIV/0!</v>
      </c>
      <c r="C44" s="338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8" t="e">
        <f>AVERAGE('A3 Exploitation'!D728, 'A3 Technique'!D197)</f>
        <v>#DIV/0!</v>
      </c>
      <c r="C45" s="338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8" t="e">
        <f>AVERAGE('A4 Exploitation'!D728, 'A4 Technique'!D197)</f>
        <v>#DIV/0!</v>
      </c>
      <c r="C46" s="338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8"/>
      <c r="C47" s="338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8"/>
      <c r="C48" s="338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39" t="s">
        <v>288</v>
      </c>
      <c r="C51" s="339"/>
      <c r="D51" s="31"/>
      <c r="E51" s="31"/>
      <c r="F51" s="31"/>
      <c r="G51" s="31"/>
      <c r="H51" s="31"/>
      <c r="I51" s="31"/>
      <c r="J51" t="str">
        <f>D18</f>
        <v>CE El Manar</v>
      </c>
    </row>
    <row r="52" spans="1:10" ht="33" customHeight="1" x14ac:dyDescent="0.25">
      <c r="A52" s="277" t="s">
        <v>280</v>
      </c>
      <c r="B52" s="341">
        <f>'A1 Exploitation'!D48</f>
        <v>0.94117647058823528</v>
      </c>
      <c r="C52" s="341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1" t="e">
        <f>'A2 Exploitation'!D48</f>
        <v>#DIV/0!</v>
      </c>
      <c r="C53" s="341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1" t="e">
        <f>'A3 Exploitation'!D48</f>
        <v>#DIV/0!</v>
      </c>
      <c r="C54" s="341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1" t="e">
        <f>'A4 Exploitation'!D48</f>
        <v>#DIV/0!</v>
      </c>
      <c r="C55" s="341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1"/>
      <c r="C56" s="341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1"/>
      <c r="C57" s="341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39" t="s">
        <v>289</v>
      </c>
      <c r="C60" s="339"/>
      <c r="D60" s="31"/>
      <c r="E60" s="31"/>
      <c r="F60" s="31"/>
      <c r="G60" s="31"/>
      <c r="H60" s="31"/>
      <c r="I60" s="31"/>
      <c r="J60" t="str">
        <f>D18</f>
        <v>CE El Manar</v>
      </c>
    </row>
    <row r="61" spans="1:10" ht="33" customHeight="1" x14ac:dyDescent="0.25">
      <c r="A61" s="277" t="s">
        <v>280</v>
      </c>
      <c r="B61" s="338" t="e">
        <f>'A1 Exploitation'!D131</f>
        <v>#DIV/0!</v>
      </c>
      <c r="C61" s="338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8" t="e">
        <f>'A2 Exploitation'!D131</f>
        <v>#DIV/0!</v>
      </c>
      <c r="C62" s="338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8" t="e">
        <f>'A3 Exploitation'!D131</f>
        <v>#DIV/0!</v>
      </c>
      <c r="C63" s="338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8" t="e">
        <f>'A4 Exploitation'!D131</f>
        <v>#DIV/0!</v>
      </c>
      <c r="C64" s="338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8"/>
      <c r="C65" s="338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8"/>
      <c r="C66" s="338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39" t="s">
        <v>464</v>
      </c>
      <c r="C69" s="339"/>
      <c r="D69" s="31"/>
      <c r="E69" s="31"/>
      <c r="F69" s="31"/>
      <c r="G69" s="31"/>
      <c r="H69" s="31"/>
      <c r="I69" s="31"/>
      <c r="J69" t="str">
        <f>D18</f>
        <v>CE El Manar</v>
      </c>
    </row>
    <row r="70" spans="1:10" ht="33" customHeight="1" x14ac:dyDescent="0.25">
      <c r="A70" s="277" t="s">
        <v>280</v>
      </c>
      <c r="B70" s="338" t="e">
        <f>'A1 Exploitation'!D187</f>
        <v>#DIV/0!</v>
      </c>
      <c r="C70" s="338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8" t="e">
        <f>'A2 Exploitation'!D187</f>
        <v>#DIV/0!</v>
      </c>
      <c r="C71" s="338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8" t="e">
        <f>'A3 Exploitation'!D187</f>
        <v>#DIV/0!</v>
      </c>
      <c r="C72" s="338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8" t="e">
        <f>'A4 Exploitation'!D187</f>
        <v>#DIV/0!</v>
      </c>
      <c r="C73" s="338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8"/>
      <c r="C74" s="338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8"/>
      <c r="C75" s="338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39" t="s">
        <v>465</v>
      </c>
      <c r="C78" s="339"/>
      <c r="D78" s="31"/>
      <c r="E78" s="31"/>
      <c r="F78" s="31"/>
      <c r="G78" s="31"/>
      <c r="H78" s="31"/>
      <c r="I78" s="31"/>
      <c r="J78" t="str">
        <f>D18</f>
        <v>CE El Manar</v>
      </c>
    </row>
    <row r="79" spans="1:10" ht="33" customHeight="1" x14ac:dyDescent="0.25">
      <c r="A79" s="277" t="s">
        <v>280</v>
      </c>
      <c r="B79" s="338" t="e">
        <f>'A1 Exploitation'!D249</f>
        <v>#DIV/0!</v>
      </c>
      <c r="C79" s="338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8" t="e">
        <f>'A2 Exploitation'!D249</f>
        <v>#DIV/0!</v>
      </c>
      <c r="C80" s="338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8" t="e">
        <f>'A3 Exploitation'!D249</f>
        <v>#DIV/0!</v>
      </c>
      <c r="C81" s="338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8" t="e">
        <f>'A4 Exploitation'!D249</f>
        <v>#DIV/0!</v>
      </c>
      <c r="C82" s="338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8"/>
      <c r="C83" s="338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8"/>
      <c r="C84" s="338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39" t="s">
        <v>466</v>
      </c>
      <c r="C87" s="339"/>
      <c r="D87" s="31"/>
      <c r="E87" s="31"/>
      <c r="F87" s="31"/>
      <c r="G87" s="31"/>
      <c r="H87" s="31"/>
      <c r="I87" s="31"/>
      <c r="J87" t="str">
        <f>D18</f>
        <v>CE El Manar</v>
      </c>
    </row>
    <row r="88" spans="1:10" ht="33" customHeight="1" x14ac:dyDescent="0.25">
      <c r="A88" s="277" t="s">
        <v>280</v>
      </c>
      <c r="B88" s="338" t="e">
        <f>'A1 Exploitation'!D304</f>
        <v>#DIV/0!</v>
      </c>
      <c r="C88" s="338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8" t="e">
        <f>'A2 Exploitation'!D304</f>
        <v>#DIV/0!</v>
      </c>
      <c r="C89" s="338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8" t="e">
        <f>'A3 Exploitation'!D304</f>
        <v>#DIV/0!</v>
      </c>
      <c r="C90" s="338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8" t="e">
        <f>'A4 Exploitation'!D304</f>
        <v>#DIV/0!</v>
      </c>
      <c r="C91" s="338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8"/>
      <c r="C92" s="338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8"/>
      <c r="C93" s="338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39" t="s">
        <v>467</v>
      </c>
      <c r="C96" s="339"/>
      <c r="D96" s="31"/>
      <c r="E96" s="31"/>
      <c r="F96" s="31"/>
      <c r="G96" s="31"/>
      <c r="H96" s="31"/>
      <c r="I96" s="31"/>
      <c r="J96" t="str">
        <f>D18</f>
        <v>CE El Manar</v>
      </c>
    </row>
    <row r="97" spans="1:10" ht="33" customHeight="1" x14ac:dyDescent="0.25">
      <c r="A97" s="277" t="s">
        <v>280</v>
      </c>
      <c r="B97" s="338" t="e">
        <f>'A1 Exploitation'!D371</f>
        <v>#DIV/0!</v>
      </c>
      <c r="C97" s="338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8" t="e">
        <f>'A2 Exploitation'!D371</f>
        <v>#DIV/0!</v>
      </c>
      <c r="C98" s="338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8" t="e">
        <f>'A3 Exploitation'!D371</f>
        <v>#DIV/0!</v>
      </c>
      <c r="C99" s="338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8" t="e">
        <f>'A4 Exploitation'!D371</f>
        <v>#DIV/0!</v>
      </c>
      <c r="C100" s="338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8"/>
      <c r="C101" s="338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8"/>
      <c r="C102" s="338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39" t="s">
        <v>468</v>
      </c>
      <c r="C105" s="339"/>
      <c r="D105" s="31"/>
      <c r="E105" s="31"/>
      <c r="F105" s="31"/>
      <c r="G105" s="31"/>
      <c r="H105" s="31"/>
      <c r="I105" s="31"/>
      <c r="J105" t="str">
        <f>D18</f>
        <v>CE El Manar</v>
      </c>
    </row>
    <row r="106" spans="1:10" ht="33" customHeight="1" x14ac:dyDescent="0.25">
      <c r="A106" s="277" t="s">
        <v>280</v>
      </c>
      <c r="B106" s="338" t="e">
        <f>'A1 Exploitation'!D429</f>
        <v>#DIV/0!</v>
      </c>
      <c r="C106" s="338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8" t="e">
        <f>'A2 Exploitation'!D429</f>
        <v>#DIV/0!</v>
      </c>
      <c r="C107" s="338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8" t="e">
        <f>'A3 Exploitation'!D429</f>
        <v>#DIV/0!</v>
      </c>
      <c r="C108" s="338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8" t="e">
        <f>'A4 Exploitation'!D429</f>
        <v>#DIV/0!</v>
      </c>
      <c r="C109" s="338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8"/>
      <c r="C110" s="338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8"/>
      <c r="C111" s="338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39" t="s">
        <v>469</v>
      </c>
      <c r="C114" s="339"/>
      <c r="D114" s="31"/>
      <c r="E114" s="31"/>
      <c r="F114" s="31"/>
      <c r="G114" s="31"/>
      <c r="H114" s="31"/>
      <c r="I114" s="31"/>
      <c r="J114" t="str">
        <f>D18</f>
        <v>CE El Manar</v>
      </c>
    </row>
    <row r="115" spans="1:10" ht="33" customHeight="1" x14ac:dyDescent="0.25">
      <c r="A115" s="277" t="s">
        <v>280</v>
      </c>
      <c r="B115" s="338">
        <f>'A1 Exploitation'!D476</f>
        <v>0.87931034482758619</v>
      </c>
      <c r="C115" s="338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8" t="e">
        <f>'A2 Exploitation'!D476</f>
        <v>#DIV/0!</v>
      </c>
      <c r="C116" s="338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8" t="e">
        <f>'A3 Exploitation'!D476</f>
        <v>#DIV/0!</v>
      </c>
      <c r="C117" s="338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8" t="e">
        <f>'A4 Exploitation'!D476</f>
        <v>#DIV/0!</v>
      </c>
      <c r="C118" s="338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8"/>
      <c r="C119" s="338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8"/>
      <c r="C120" s="338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39" t="s">
        <v>470</v>
      </c>
      <c r="C123" s="339"/>
      <c r="D123" s="31"/>
      <c r="E123" s="31"/>
      <c r="F123" s="31"/>
      <c r="G123" s="31"/>
      <c r="H123" s="31"/>
      <c r="I123" s="31"/>
      <c r="J123" t="str">
        <f>D18</f>
        <v>CE El Manar</v>
      </c>
    </row>
    <row r="124" spans="1:10" ht="33" customHeight="1" x14ac:dyDescent="0.25">
      <c r="A124" s="277" t="s">
        <v>280</v>
      </c>
      <c r="B124" s="338" t="e">
        <f>'A1 Exploitation'!D527</f>
        <v>#DIV/0!</v>
      </c>
      <c r="C124" s="338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8" t="e">
        <f>'A2 Exploitation'!D527</f>
        <v>#DIV/0!</v>
      </c>
      <c r="C125" s="338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8" t="e">
        <f>'A3 Exploitation'!D527</f>
        <v>#DIV/0!</v>
      </c>
      <c r="C126" s="338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8" t="e">
        <f>'A4 Exploitation'!D527</f>
        <v>#DIV/0!</v>
      </c>
      <c r="C127" s="338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8"/>
      <c r="C128" s="338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8"/>
      <c r="C129" s="338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39" t="s">
        <v>471</v>
      </c>
      <c r="C132" s="339"/>
      <c r="D132" s="31"/>
      <c r="E132" s="31"/>
      <c r="F132" s="31"/>
      <c r="G132" s="31"/>
      <c r="H132" s="31"/>
      <c r="I132" s="31"/>
      <c r="J132" t="str">
        <f>D18</f>
        <v>CE El Manar</v>
      </c>
    </row>
    <row r="133" spans="1:10" ht="33" customHeight="1" x14ac:dyDescent="0.25">
      <c r="A133" s="277" t="s">
        <v>280</v>
      </c>
      <c r="B133" s="338" t="e">
        <f>'A1 Exploitation'!D570</f>
        <v>#DIV/0!</v>
      </c>
      <c r="C133" s="338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8" t="e">
        <f>'A2 Exploitation'!D570</f>
        <v>#DIV/0!</v>
      </c>
      <c r="C134" s="338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8" t="e">
        <f>'A3 Exploitation'!D570</f>
        <v>#DIV/0!</v>
      </c>
      <c r="C135" s="338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8" t="e">
        <f>'A4 Exploitation'!D570</f>
        <v>#DIV/0!</v>
      </c>
      <c r="C136" s="338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8"/>
      <c r="C137" s="338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8"/>
      <c r="C138" s="338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39" t="s">
        <v>290</v>
      </c>
      <c r="C141" s="339"/>
      <c r="D141" s="31"/>
      <c r="E141" s="31"/>
      <c r="F141" s="31"/>
      <c r="G141" s="31"/>
      <c r="H141" s="31"/>
      <c r="I141" s="31"/>
      <c r="J141" t="str">
        <f>D18</f>
        <v>CE El Manar</v>
      </c>
    </row>
    <row r="142" spans="1:10" ht="33" customHeight="1" x14ac:dyDescent="0.25">
      <c r="A142" s="277" t="s">
        <v>280</v>
      </c>
      <c r="B142" s="338">
        <f>'A1 Exploitation'!D610</f>
        <v>0.90909090909090906</v>
      </c>
      <c r="C142" s="338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8" t="e">
        <f>'A2 Exploitation'!D610</f>
        <v>#DIV/0!</v>
      </c>
      <c r="C143" s="338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8" t="e">
        <f>'A3 Exploitation'!D610</f>
        <v>#DIV/0!</v>
      </c>
      <c r="C144" s="338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8" t="e">
        <f>'A4 Exploitation'!D610</f>
        <v>#DIV/0!</v>
      </c>
      <c r="C145" s="338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8"/>
      <c r="C146" s="338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8"/>
      <c r="C147" s="338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39" t="s">
        <v>291</v>
      </c>
      <c r="C150" s="339"/>
      <c r="D150" s="31"/>
      <c r="E150" s="31"/>
      <c r="F150" s="31"/>
      <c r="G150" s="31"/>
      <c r="H150" s="31"/>
      <c r="I150" s="31"/>
      <c r="J150" t="str">
        <f>D18</f>
        <v>CE El Manar</v>
      </c>
    </row>
    <row r="151" spans="1:10" ht="33" customHeight="1" x14ac:dyDescent="0.25">
      <c r="A151" s="277" t="s">
        <v>280</v>
      </c>
      <c r="B151" s="338">
        <f>'A1 Exploitation'!D673</f>
        <v>0.88157894736842102</v>
      </c>
      <c r="C151" s="338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8" t="e">
        <f>'A2 Exploitation'!D673</f>
        <v>#DIV/0!</v>
      </c>
      <c r="C152" s="338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8" t="e">
        <f>'A3 Exploitation'!D673</f>
        <v>#DIV/0!</v>
      </c>
      <c r="C153" s="338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8" t="e">
        <f>'A4 Exploitation'!D673</f>
        <v>#DIV/0!</v>
      </c>
      <c r="C154" s="338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8"/>
      <c r="C155" s="338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8"/>
      <c r="C156" s="338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0"/>
      <c r="C159" s="340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39" t="s">
        <v>472</v>
      </c>
      <c r="C160" s="339"/>
      <c r="D160" s="31"/>
      <c r="E160" s="31"/>
      <c r="F160" s="31"/>
      <c r="G160" s="31"/>
      <c r="H160" s="31"/>
      <c r="I160" s="31"/>
      <c r="J160" t="str">
        <f>D18</f>
        <v>CE El Manar</v>
      </c>
    </row>
    <row r="161" spans="1:10" ht="33" customHeight="1" x14ac:dyDescent="0.25">
      <c r="A161" s="277" t="s">
        <v>280</v>
      </c>
      <c r="B161" s="338">
        <f>'A1 Exploitation'!D702</f>
        <v>0.9285714285714286</v>
      </c>
      <c r="C161" s="338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8" t="e">
        <f>'A2 Exploitation'!D702</f>
        <v>#DIV/0!</v>
      </c>
      <c r="C162" s="338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8" t="e">
        <f>'A3 Exploitation'!D702</f>
        <v>#DIV/0!</v>
      </c>
      <c r="C163" s="338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8" t="e">
        <f>'A4 Exploitation'!D702</f>
        <v>#DIV/0!</v>
      </c>
      <c r="C164" s="338"/>
    </row>
    <row r="165" spans="1:10" ht="33" customHeight="1" x14ac:dyDescent="0.25">
      <c r="A165" s="276" t="s">
        <v>284</v>
      </c>
      <c r="B165" s="338"/>
      <c r="C165" s="338"/>
    </row>
    <row r="166" spans="1:10" ht="18" x14ac:dyDescent="0.25">
      <c r="A166" s="276" t="s">
        <v>285</v>
      </c>
      <c r="B166" s="338"/>
      <c r="C166" s="338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39" t="s">
        <v>473</v>
      </c>
      <c r="C169" s="339"/>
      <c r="J169" t="str">
        <f>D18</f>
        <v>CE El Manar</v>
      </c>
    </row>
    <row r="170" spans="1:10" ht="33" customHeight="1" x14ac:dyDescent="0.25">
      <c r="A170" s="277" t="s">
        <v>280</v>
      </c>
      <c r="B170" s="338">
        <f>'A1 Exploitation'!D726</f>
        <v>1</v>
      </c>
      <c r="C170" s="338"/>
    </row>
    <row r="171" spans="1:10" ht="33" customHeight="1" x14ac:dyDescent="0.25">
      <c r="A171" s="276" t="s">
        <v>281</v>
      </c>
      <c r="B171" s="338" t="e">
        <f>'A2 Exploitation'!D726</f>
        <v>#DIV/0!</v>
      </c>
      <c r="C171" s="338"/>
    </row>
    <row r="172" spans="1:10" ht="33" customHeight="1" x14ac:dyDescent="0.25">
      <c r="A172" s="277" t="s">
        <v>282</v>
      </c>
      <c r="B172" s="338" t="e">
        <f>'A3 Exploitation'!D726</f>
        <v>#DIV/0!</v>
      </c>
      <c r="C172" s="338"/>
    </row>
    <row r="173" spans="1:10" ht="33" customHeight="1" x14ac:dyDescent="0.25">
      <c r="A173" s="277" t="s">
        <v>283</v>
      </c>
      <c r="B173" s="338" t="e">
        <f>'A4 Exploitation'!D726</f>
        <v>#DIV/0!</v>
      </c>
      <c r="C173" s="338"/>
    </row>
    <row r="174" spans="1:10" ht="33" customHeight="1" x14ac:dyDescent="0.25">
      <c r="A174" s="276" t="s">
        <v>284</v>
      </c>
      <c r="B174" s="338"/>
      <c r="C174" s="338"/>
    </row>
    <row r="175" spans="1:10" ht="18" x14ac:dyDescent="0.25">
      <c r="A175" s="276" t="s">
        <v>285</v>
      </c>
      <c r="B175" s="338"/>
      <c r="C175" s="338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39" t="s">
        <v>292</v>
      </c>
      <c r="C178" s="339"/>
      <c r="J178" t="str">
        <f>D18</f>
        <v>CE El Manar</v>
      </c>
    </row>
    <row r="179" spans="1:10" ht="33" customHeight="1" x14ac:dyDescent="0.25">
      <c r="A179" s="277" t="s">
        <v>280</v>
      </c>
      <c r="B179" s="338">
        <f>'A1 Technique'!D199</f>
        <v>0.89130434782608692</v>
      </c>
      <c r="C179" s="338"/>
    </row>
    <row r="180" spans="1:10" ht="33" customHeight="1" x14ac:dyDescent="0.25">
      <c r="A180" s="276" t="s">
        <v>281</v>
      </c>
      <c r="B180" s="338" t="e">
        <f>'A2 Technique'!D199</f>
        <v>#DIV/0!</v>
      </c>
      <c r="C180" s="338"/>
    </row>
    <row r="181" spans="1:10" ht="33" customHeight="1" x14ac:dyDescent="0.25">
      <c r="A181" s="277" t="s">
        <v>282</v>
      </c>
      <c r="B181" s="338" t="e">
        <f>'A3 Technique'!D199</f>
        <v>#DIV/0!</v>
      </c>
      <c r="C181" s="338"/>
    </row>
    <row r="182" spans="1:10" ht="33" customHeight="1" x14ac:dyDescent="0.25">
      <c r="A182" s="277" t="s">
        <v>283</v>
      </c>
      <c r="B182" s="338" t="e">
        <f>'A4 Technique'!D199</f>
        <v>#DIV/0!</v>
      </c>
      <c r="C182" s="338"/>
    </row>
    <row r="183" spans="1:10" ht="33" customHeight="1" x14ac:dyDescent="0.25">
      <c r="A183" s="276" t="s">
        <v>284</v>
      </c>
      <c r="B183" s="338"/>
      <c r="C183" s="338"/>
    </row>
    <row r="184" spans="1:10" ht="18" x14ac:dyDescent="0.25">
      <c r="A184" s="276" t="s">
        <v>285</v>
      </c>
      <c r="B184" s="338"/>
      <c r="C184" s="33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3"/>
      <c r="E1" s="413"/>
      <c r="F1" s="413"/>
      <c r="G1" s="41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4" t="s">
        <v>151</v>
      </c>
      <c r="B7" s="414"/>
      <c r="C7" s="414"/>
      <c r="D7" s="414"/>
      <c r="E7" s="414"/>
      <c r="F7" s="414"/>
      <c r="G7" s="82"/>
    </row>
    <row r="8" spans="1:7" ht="22.5" x14ac:dyDescent="0.45">
      <c r="A8" s="415" t="str">
        <f>'Page de garde'!D18</f>
        <v>CE El Manar</v>
      </c>
      <c r="B8" s="415"/>
      <c r="C8" s="415"/>
      <c r="D8" s="415"/>
      <c r="E8" s="415"/>
      <c r="F8" s="415"/>
      <c r="G8" s="82"/>
    </row>
    <row r="9" spans="1:7" ht="22.5" x14ac:dyDescent="0.45">
      <c r="A9" s="278" t="s">
        <v>39</v>
      </c>
      <c r="B9" s="416" t="s">
        <v>476</v>
      </c>
      <c r="C9" s="416"/>
      <c r="D9" s="416"/>
      <c r="E9" s="416"/>
      <c r="F9" s="416"/>
      <c r="G9" s="82"/>
    </row>
    <row r="10" spans="1:7" ht="22.5" x14ac:dyDescent="0.45">
      <c r="A10" s="279" t="s">
        <v>41</v>
      </c>
      <c r="B10" s="417" t="s">
        <v>477</v>
      </c>
      <c r="C10" s="417"/>
      <c r="D10" s="417"/>
      <c r="E10" s="417"/>
      <c r="F10" s="417"/>
      <c r="G10" s="82"/>
    </row>
    <row r="11" spans="1:7" ht="22.5" x14ac:dyDescent="0.45">
      <c r="A11" s="278" t="s">
        <v>40</v>
      </c>
      <c r="B11" s="412">
        <v>43563</v>
      </c>
      <c r="C11" s="412"/>
      <c r="D11" s="412"/>
      <c r="E11" s="412"/>
      <c r="F11" s="412"/>
      <c r="G11" s="82"/>
    </row>
    <row r="12" spans="1:7" ht="22.5" x14ac:dyDescent="0.45">
      <c r="A12" s="278" t="s">
        <v>200</v>
      </c>
      <c r="B12" s="418">
        <f>D730</f>
        <v>0.90551181102362199</v>
      </c>
      <c r="C12" s="418"/>
      <c r="D12" s="418"/>
      <c r="E12" s="418"/>
      <c r="F12" s="418"/>
      <c r="G12" s="82"/>
    </row>
    <row r="13" spans="1:7" ht="22.5" x14ac:dyDescent="0.45">
      <c r="A13" s="81"/>
      <c r="B13" s="79"/>
      <c r="C13" s="79"/>
      <c r="D13" s="413"/>
      <c r="E13" s="413"/>
      <c r="F13" s="413"/>
      <c r="G13" s="41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43563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478</v>
      </c>
      <c r="E39" s="90" t="s">
        <v>479</v>
      </c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0.92307692307692313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0.94117647058823528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43563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3" t="s">
        <v>350</v>
      </c>
      <c r="B65" s="423"/>
      <c r="C65" s="423"/>
      <c r="D65" s="423"/>
      <c r="E65" s="423"/>
      <c r="F65" s="42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4" t="s">
        <v>351</v>
      </c>
      <c r="B84" s="424"/>
      <c r="C84" s="424"/>
      <c r="D84" s="424"/>
      <c r="E84" s="424"/>
      <c r="F84" s="42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3" t="s">
        <v>352</v>
      </c>
      <c r="B104" s="423"/>
      <c r="C104" s="423"/>
      <c r="D104" s="423"/>
      <c r="E104" s="423"/>
      <c r="F104" s="42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3" t="s">
        <v>390</v>
      </c>
      <c r="B112" s="423"/>
      <c r="C112" s="423"/>
      <c r="D112" s="423"/>
      <c r="E112" s="423"/>
      <c r="F112" s="42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3" t="s">
        <v>310</v>
      </c>
      <c r="B121" s="423"/>
      <c r="C121" s="423"/>
      <c r="D121" s="423"/>
      <c r="E121" s="423"/>
      <c r="F121" s="42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5" t="s">
        <v>424</v>
      </c>
      <c r="B133" s="425"/>
      <c r="C133" s="425"/>
      <c r="D133" s="425"/>
      <c r="E133" s="425"/>
      <c r="F133" s="425"/>
      <c r="G133" s="83"/>
    </row>
    <row r="134" spans="1:16384" ht="22.5" customHeight="1" x14ac:dyDescent="0.4">
      <c r="A134" s="426"/>
      <c r="B134" s="426"/>
      <c r="C134" s="426"/>
      <c r="D134" s="426"/>
      <c r="E134" s="426"/>
      <c r="F134" s="426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7" t="s">
        <v>461</v>
      </c>
      <c r="B139" s="427"/>
      <c r="C139" s="427"/>
      <c r="D139" s="427"/>
      <c r="E139" s="427"/>
      <c r="F139" s="42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77" t="s">
        <v>349</v>
      </c>
      <c r="B147" s="377"/>
      <c r="C147" s="377"/>
      <c r="D147" s="377"/>
      <c r="E147" s="377"/>
      <c r="F147" s="37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27" t="s">
        <v>462</v>
      </c>
      <c r="B166" s="427"/>
      <c r="C166" s="427"/>
      <c r="D166" s="427"/>
      <c r="E166" s="427"/>
      <c r="F166" s="42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27" t="s">
        <v>310</v>
      </c>
      <c r="B177" s="427"/>
      <c r="C177" s="427"/>
      <c r="D177" s="427"/>
      <c r="E177" s="427"/>
      <c r="F177" s="42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78"/>
      <c r="C186" s="37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43563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2" t="s">
        <v>34</v>
      </c>
      <c r="B203" s="373"/>
      <c r="C203" s="37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2" t="s">
        <v>34</v>
      </c>
      <c r="B227" s="373"/>
      <c r="C227" s="37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19" t="s">
        <v>310</v>
      </c>
      <c r="B236" s="420"/>
      <c r="C236" s="420"/>
      <c r="D236" s="42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72" t="s">
        <v>34</v>
      </c>
      <c r="B245" s="373"/>
      <c r="C245" s="37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43563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2" t="s">
        <v>34</v>
      </c>
      <c r="B265" s="373"/>
      <c r="C265" s="37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2" t="s">
        <v>310</v>
      </c>
      <c r="B291" s="422"/>
      <c r="C291" s="422"/>
      <c r="D291" s="422"/>
      <c r="E291" s="422"/>
      <c r="F291" s="42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43563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1" t="s">
        <v>310</v>
      </c>
      <c r="B358" s="431"/>
      <c r="C358" s="431"/>
      <c r="D358" s="431"/>
      <c r="E358" s="431"/>
      <c r="F358" s="431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43563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1"/>
      <c r="B415" s="355"/>
      <c r="C415" s="355"/>
      <c r="D415" s="355"/>
      <c r="E415" s="355"/>
      <c r="F415" s="355"/>
      <c r="G415" s="355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43563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73" x14ac:dyDescent="0.4">
      <c r="A454" s="88" t="s">
        <v>85</v>
      </c>
      <c r="B454" s="89">
        <v>0</v>
      </c>
      <c r="C454" s="89"/>
      <c r="D454" s="107" t="s">
        <v>481</v>
      </c>
      <c r="E454" s="90" t="s">
        <v>482</v>
      </c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126" x14ac:dyDescent="0.4">
      <c r="A456" s="88" t="s">
        <v>187</v>
      </c>
      <c r="B456" s="89">
        <v>0</v>
      </c>
      <c r="C456" s="89"/>
      <c r="D456" s="111" t="s">
        <v>480</v>
      </c>
      <c r="E456" s="90" t="s">
        <v>504</v>
      </c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42" x14ac:dyDescent="0.4">
      <c r="A465" s="88" t="s">
        <v>328</v>
      </c>
      <c r="B465" s="89">
        <v>0</v>
      </c>
      <c r="C465" s="151"/>
      <c r="D465" s="107" t="s">
        <v>478</v>
      </c>
      <c r="E465" s="107" t="s">
        <v>479</v>
      </c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>
        <v>2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0.5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0.83333333333333337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0.87931034482758619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5" t="s">
        <v>425</v>
      </c>
      <c r="B478" s="435"/>
      <c r="C478" s="435"/>
      <c r="D478" s="435"/>
      <c r="E478" s="435"/>
      <c r="F478" s="435"/>
      <c r="G478" s="83"/>
    </row>
    <row r="479" spans="1:7" ht="21" customHeight="1" x14ac:dyDescent="0.4">
      <c r="A479" s="162">
        <f>B11</f>
        <v>43563</v>
      </c>
      <c r="F479" s="2"/>
      <c r="G479" s="83"/>
    </row>
    <row r="480" spans="1:7" ht="21" x14ac:dyDescent="0.4">
      <c r="A480" s="404" t="s">
        <v>28</v>
      </c>
      <c r="B480" s="405" t="s">
        <v>29</v>
      </c>
      <c r="C480" s="405"/>
      <c r="D480" s="405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4"/>
      <c r="B481" s="291" t="s">
        <v>32</v>
      </c>
      <c r="C481" s="291" t="s">
        <v>31</v>
      </c>
      <c r="D481" s="405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0" t="s">
        <v>52</v>
      </c>
      <c r="B483" s="360"/>
      <c r="C483" s="360"/>
      <c r="D483" s="360"/>
      <c r="E483" s="360"/>
      <c r="F483" s="36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6" t="s">
        <v>23</v>
      </c>
      <c r="B505" s="407"/>
      <c r="C505" s="407"/>
      <c r="D505" s="407"/>
      <c r="E505" s="407"/>
      <c r="F505" s="40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403"/>
      <c r="C518" s="403"/>
      <c r="D518" s="403"/>
      <c r="E518" s="403"/>
      <c r="F518" s="403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6" t="s">
        <v>97</v>
      </c>
      <c r="B530" s="436"/>
      <c r="C530" s="436"/>
      <c r="D530" s="436"/>
      <c r="E530" s="436"/>
      <c r="F530" s="436"/>
      <c r="G530" s="83"/>
    </row>
    <row r="531" spans="1:7" ht="22.5" customHeight="1" x14ac:dyDescent="0.4">
      <c r="A531" s="162">
        <f>B11</f>
        <v>43563</v>
      </c>
      <c r="B531" s="83"/>
      <c r="C531" s="83"/>
      <c r="D531" s="95"/>
      <c r="E531" s="95"/>
      <c r="F531" s="95"/>
      <c r="G531" s="83"/>
    </row>
    <row r="532" spans="1:7" ht="21" x14ac:dyDescent="0.4">
      <c r="A532" s="409" t="s">
        <v>28</v>
      </c>
      <c r="B532" s="397" t="s">
        <v>29</v>
      </c>
      <c r="C532" s="411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0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2"/>
      <c r="D535" s="432"/>
      <c r="E535" s="432"/>
      <c r="F535" s="43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2" t="s">
        <v>34</v>
      </c>
      <c r="B542" s="373"/>
      <c r="C542" s="37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2" t="s">
        <v>33</v>
      </c>
      <c r="B543" s="373"/>
      <c r="C543" s="37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2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80" t="s">
        <v>19</v>
      </c>
      <c r="B573" s="380"/>
      <c r="C573" s="380"/>
      <c r="D573" s="380"/>
      <c r="E573" s="380"/>
      <c r="F573" s="380"/>
      <c r="G573" s="83"/>
    </row>
    <row r="574" spans="1:7" ht="22.5" x14ac:dyDescent="0.4">
      <c r="A574" s="169">
        <f>B11</f>
        <v>43563</v>
      </c>
      <c r="B574" s="83"/>
      <c r="C574" s="83"/>
      <c r="D574" s="238"/>
      <c r="E574" s="238"/>
      <c r="F574" s="238"/>
      <c r="G574" s="83"/>
    </row>
    <row r="575" spans="1:7" ht="21" x14ac:dyDescent="0.4">
      <c r="A575" s="404" t="s">
        <v>28</v>
      </c>
      <c r="B575" s="405" t="s">
        <v>29</v>
      </c>
      <c r="C575" s="405"/>
      <c r="D575" s="405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4"/>
      <c r="B576" s="291" t="s">
        <v>32</v>
      </c>
      <c r="C576" s="291" t="s">
        <v>31</v>
      </c>
      <c r="D576" s="405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18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483</v>
      </c>
      <c r="E592" s="90" t="s">
        <v>484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>
        <v>0</v>
      </c>
      <c r="C599" s="181"/>
      <c r="D599" s="117" t="s">
        <v>478</v>
      </c>
      <c r="E599" s="90" t="s">
        <v>479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0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0.5</v>
      </c>
      <c r="E605" s="91"/>
      <c r="F605" s="90"/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22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>
        <f>D606/(COUNT(B592:C597,B599:C605)*2)</f>
        <v>0.84615384615384615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>
        <f>D609/(COUNT(B579:C587,B592:C605)*2)</f>
        <v>0.90909090909090906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0" t="s">
        <v>8</v>
      </c>
      <c r="B612" s="380"/>
      <c r="C612" s="380"/>
      <c r="D612" s="380"/>
      <c r="E612" s="380"/>
      <c r="F612" s="380"/>
      <c r="G612" s="83"/>
    </row>
    <row r="613" spans="1:7" ht="22.5" x14ac:dyDescent="0.4">
      <c r="A613" s="105">
        <f>B11</f>
        <v>43563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75"/>
      <c r="D617" s="375"/>
      <c r="E617" s="375"/>
      <c r="F617" s="376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486</v>
      </c>
      <c r="E624" s="90" t="s">
        <v>487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16</v>
      </c>
      <c r="E627" s="387"/>
      <c r="F627" s="382"/>
      <c r="G627" s="83"/>
    </row>
    <row r="628" spans="1:7" ht="21" x14ac:dyDescent="0.4">
      <c r="A628" s="364" t="s">
        <v>33</v>
      </c>
      <c r="B628" s="364"/>
      <c r="C628" s="364"/>
      <c r="D628" s="295">
        <f>D627/(COUNT(B618:C626)*2)</f>
        <v>0.88888888888888884</v>
      </c>
      <c r="E628" s="388"/>
      <c r="F628" s="389"/>
      <c r="G628" s="83"/>
    </row>
    <row r="629" spans="1:7" ht="21" x14ac:dyDescent="0.4">
      <c r="A629" s="104"/>
      <c r="B629" s="83"/>
      <c r="C629" s="386"/>
      <c r="D629" s="386"/>
      <c r="E629" s="386"/>
      <c r="F629" s="38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0</v>
      </c>
      <c r="C631" s="89"/>
      <c r="D631" s="130" t="s">
        <v>485</v>
      </c>
      <c r="E631" s="90" t="s">
        <v>502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2" t="s">
        <v>34</v>
      </c>
      <c r="B639" s="373"/>
      <c r="C639" s="374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75"/>
      <c r="D642" s="375"/>
      <c r="E642" s="375"/>
      <c r="F642" s="376"/>
      <c r="G642" s="83"/>
    </row>
    <row r="643" spans="1:16382" ht="66.75" customHeight="1" x14ac:dyDescent="0.4">
      <c r="A643" s="88" t="s">
        <v>83</v>
      </c>
      <c r="B643" s="89">
        <v>0</v>
      </c>
      <c r="C643" s="89"/>
      <c r="D643" s="90" t="s">
        <v>503</v>
      </c>
      <c r="E643" s="90" t="s">
        <v>488</v>
      </c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2" t="s">
        <v>34</v>
      </c>
      <c r="B650" s="373"/>
      <c r="C650" s="374"/>
      <c r="D650" s="288">
        <f>SUM(B643:C649)</f>
        <v>12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0.8571428571428571</v>
      </c>
      <c r="E651" s="83"/>
      <c r="F651" s="83"/>
      <c r="G651" s="83"/>
    </row>
    <row r="652" spans="1:16382" ht="22.5" x14ac:dyDescent="0.3">
      <c r="A652" s="383"/>
      <c r="B652" s="383"/>
      <c r="C652" s="383"/>
      <c r="D652" s="383"/>
      <c r="E652" s="383"/>
      <c r="F652" s="383"/>
      <c r="G652" s="383"/>
    </row>
    <row r="653" spans="1:16382" ht="24.75" x14ac:dyDescent="0.4">
      <c r="A653" s="241" t="s">
        <v>26</v>
      </c>
      <c r="B653" s="375"/>
      <c r="C653" s="375"/>
      <c r="D653" s="375"/>
      <c r="E653" s="375"/>
      <c r="F653" s="376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28" t="s">
        <v>310</v>
      </c>
      <c r="B661" s="429"/>
      <c r="C661" s="429"/>
      <c r="D661" s="429"/>
      <c r="E661" s="429"/>
      <c r="F661" s="430"/>
      <c r="G661" s="79"/>
    </row>
    <row r="662" spans="1:7" ht="42" x14ac:dyDescent="0.4">
      <c r="A662" s="92" t="s">
        <v>328</v>
      </c>
      <c r="B662" s="89">
        <v>0</v>
      </c>
      <c r="C662" s="205"/>
      <c r="D662" s="111" t="s">
        <v>478</v>
      </c>
      <c r="E662" s="90" t="s">
        <v>479</v>
      </c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0.25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0.8928571428571429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0.88157894736842102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0" t="s">
        <v>355</v>
      </c>
      <c r="B676" s="380"/>
      <c r="C676" s="380"/>
      <c r="D676" s="380"/>
      <c r="E676" s="380"/>
      <c r="F676" s="380"/>
      <c r="G676" s="83"/>
    </row>
    <row r="677" spans="1:7" ht="21" x14ac:dyDescent="0.4">
      <c r="A677" s="169">
        <f>B11</f>
        <v>43563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105" x14ac:dyDescent="0.4">
      <c r="A689" s="92" t="s">
        <v>388</v>
      </c>
      <c r="B689" s="89">
        <v>0</v>
      </c>
      <c r="C689" s="133"/>
      <c r="D689" s="92" t="s">
        <v>489</v>
      </c>
      <c r="E689" s="135" t="s">
        <v>490</v>
      </c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30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>
        <v>2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0.9285714285714286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1" t="s">
        <v>459</v>
      </c>
      <c r="B704" s="381"/>
      <c r="C704" s="381"/>
      <c r="D704" s="381"/>
      <c r="E704" s="381"/>
      <c r="F704" s="381"/>
      <c r="G704" s="184"/>
    </row>
    <row r="705" spans="1:7" ht="21" customHeight="1" x14ac:dyDescent="0.4">
      <c r="A705" s="169">
        <f>B11</f>
        <v>43563</v>
      </c>
      <c r="B705" s="83"/>
      <c r="C705" s="83"/>
      <c r="D705" s="183"/>
      <c r="E705" s="183"/>
      <c r="F705" s="183"/>
      <c r="G705" s="184"/>
    </row>
    <row r="706" spans="1:7" ht="21" x14ac:dyDescent="0.4">
      <c r="A706" s="396" t="s">
        <v>28</v>
      </c>
      <c r="B706" s="397" t="s">
        <v>29</v>
      </c>
      <c r="C706" s="397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4"/>
      <c r="C715" s="385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384"/>
      <c r="C716" s="385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0.70833333333333337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230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0.90551181102362199</v>
      </c>
      <c r="E730" s="3"/>
      <c r="F730" s="3"/>
    </row>
  </sheetData>
  <sheetProtection algorithmName="SHA-512" hashValue="qQ7CmlGE/ga/HtjGX6YGgZ3E/7ehqN23qK1z5ilxwWELjkIktxY2PeZIT0F3tbFdlFO+zN+4eWJsz76sh9LYvQ==" saltValue="42EIm19QPBT06cly1UZMQg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2:C542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B678:C678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483:F483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599:B605 B558:B565 B506:B516 B618:B626 B122:B128 B654:B660 B465:B471 B85:B102 B312:B319 B379:B389 B449:B463 B519:B525 B417:B424 B492:B504 B292:B299 B719:B721 B662:B668 B592:B597 B66:B82 B257:B264 B348:B356 B178:B185 B536:B541 B643:B649 B269:B289 B231:B235 B681:B700 B105:B110 B140:B146 B237:B244 B437:B444 B528:B529 B484:B490 B631:B638 B30:B37 B579:B587 B710:B714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372" max="6" man="1"/>
    <brk id="463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20" sqref="D2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CE El Manar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 Dhia Mechlaoui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M Omar (Directeur magasin) et M Hatem (Gestionnaire du stock)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43563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>
        <f>D199</f>
        <v>0.89130434782608692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3"/>
      <c r="E12" s="413"/>
      <c r="F12" s="413"/>
      <c r="G12" s="413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10</v>
      </c>
    </row>
    <row r="23" spans="1:7" x14ac:dyDescent="0.3">
      <c r="A23" s="439" t="s">
        <v>251</v>
      </c>
      <c r="B23" s="440"/>
      <c r="C23" s="441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14</v>
      </c>
    </row>
    <row r="34" spans="1:6" x14ac:dyDescent="0.3">
      <c r="A34" s="439" t="s">
        <v>251</v>
      </c>
      <c r="B34" s="440"/>
      <c r="C34" s="441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501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10</v>
      </c>
    </row>
    <row r="53" spans="1:6" x14ac:dyDescent="0.3">
      <c r="A53" s="439" t="s">
        <v>251</v>
      </c>
      <c r="B53" s="440"/>
      <c r="C53" s="441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0</v>
      </c>
      <c r="C58" s="42"/>
      <c r="D58" s="65" t="s">
        <v>500</v>
      </c>
      <c r="E58" s="43" t="s">
        <v>499</v>
      </c>
      <c r="F58" s="42"/>
    </row>
    <row r="59" spans="1:6" ht="66" x14ac:dyDescent="0.3">
      <c r="A59" s="5" t="s">
        <v>79</v>
      </c>
      <c r="B59" s="42">
        <v>0</v>
      </c>
      <c r="C59" s="42"/>
      <c r="D59" s="43" t="s">
        <v>497</v>
      </c>
      <c r="E59" s="43" t="s">
        <v>498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10</v>
      </c>
    </row>
    <row r="64" spans="1:6" x14ac:dyDescent="0.3">
      <c r="A64" s="439" t="s">
        <v>251</v>
      </c>
      <c r="B64" s="440"/>
      <c r="C64" s="441"/>
      <c r="D64" s="332">
        <f>D63/(COUNT(B56:C62)*2)</f>
        <v>0.7142857142857143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ht="33" x14ac:dyDescent="0.3">
      <c r="A159" s="29" t="s">
        <v>275</v>
      </c>
      <c r="B159" s="42">
        <v>0</v>
      </c>
      <c r="C159" s="42"/>
      <c r="D159" s="337" t="s">
        <v>495</v>
      </c>
      <c r="E159" s="43" t="s">
        <v>496</v>
      </c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14</v>
      </c>
    </row>
    <row r="162" spans="1:6" x14ac:dyDescent="0.3">
      <c r="A162" s="439" t="s">
        <v>251</v>
      </c>
      <c r="B162" s="440"/>
      <c r="C162" s="441"/>
      <c r="D162" s="332">
        <f>D161/(COUNT(B153:C160)*2)</f>
        <v>0.875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6</v>
      </c>
    </row>
    <row r="170" spans="1:6" x14ac:dyDescent="0.3">
      <c r="A170" s="439" t="s">
        <v>251</v>
      </c>
      <c r="B170" s="440"/>
      <c r="C170" s="441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ht="82.5" x14ac:dyDescent="0.3">
      <c r="A173" s="4" t="s">
        <v>152</v>
      </c>
      <c r="B173" s="42">
        <v>0</v>
      </c>
      <c r="C173" s="42"/>
      <c r="D173" s="68" t="s">
        <v>493</v>
      </c>
      <c r="E173" s="43" t="s">
        <v>494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6</v>
      </c>
    </row>
    <row r="178" spans="1:7" x14ac:dyDescent="0.3">
      <c r="A178" s="439" t="s">
        <v>251</v>
      </c>
      <c r="B178" s="440"/>
      <c r="C178" s="441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10</v>
      </c>
    </row>
    <row r="187" spans="1:7" x14ac:dyDescent="0.3">
      <c r="A187" s="439" t="s">
        <v>251</v>
      </c>
      <c r="B187" s="440"/>
      <c r="C187" s="441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ht="49.5" x14ac:dyDescent="0.3">
      <c r="A190" s="16" t="s">
        <v>308</v>
      </c>
      <c r="B190" s="42">
        <v>0</v>
      </c>
      <c r="C190" s="42"/>
      <c r="D190" s="43" t="s">
        <v>491</v>
      </c>
      <c r="E190" s="43" t="s">
        <v>492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2</v>
      </c>
    </row>
    <row r="195" spans="1:6" x14ac:dyDescent="0.3">
      <c r="A195" s="439" t="s">
        <v>251</v>
      </c>
      <c r="B195" s="440"/>
      <c r="C195" s="441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0.89130434782608692</v>
      </c>
    </row>
  </sheetData>
  <sheetProtection algorithmName="SHA-512" hashValue="7uD5BzeeIAfiRDMBL9IWMvSDeT6c7advY5GeC6uV6mSpwJmTyJWNC9vyvDDfA7RKlbUKhxcztZ5H1GlCClw+PQ==" saltValue="YfboiHPBak/OfFT94BN34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3"/>
      <c r="E1" s="413"/>
      <c r="F1" s="413"/>
      <c r="G1" s="41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4" t="s">
        <v>151</v>
      </c>
      <c r="B7" s="414"/>
      <c r="C7" s="414"/>
      <c r="D7" s="414"/>
      <c r="E7" s="414"/>
      <c r="F7" s="414"/>
      <c r="G7" s="82"/>
    </row>
    <row r="8" spans="1:7" ht="22.5" x14ac:dyDescent="0.45">
      <c r="A8" s="415" t="str">
        <f>'Page de garde'!D18</f>
        <v>CE El Manar</v>
      </c>
      <c r="B8" s="415"/>
      <c r="C8" s="415"/>
      <c r="D8" s="415"/>
      <c r="E8" s="415"/>
      <c r="F8" s="415"/>
      <c r="G8" s="82"/>
    </row>
    <row r="9" spans="1:7" ht="22.5" x14ac:dyDescent="0.45">
      <c r="A9" s="278" t="s">
        <v>39</v>
      </c>
      <c r="B9" s="416"/>
      <c r="C9" s="416"/>
      <c r="D9" s="416"/>
      <c r="E9" s="416"/>
      <c r="F9" s="416"/>
      <c r="G9" s="82"/>
    </row>
    <row r="10" spans="1:7" ht="22.5" x14ac:dyDescent="0.45">
      <c r="A10" s="279" t="s">
        <v>41</v>
      </c>
      <c r="B10" s="417"/>
      <c r="C10" s="417"/>
      <c r="D10" s="417"/>
      <c r="E10" s="417"/>
      <c r="F10" s="417"/>
      <c r="G10" s="82"/>
    </row>
    <row r="11" spans="1:7" ht="22.5" x14ac:dyDescent="0.45">
      <c r="A11" s="278" t="s">
        <v>40</v>
      </c>
      <c r="B11" s="412"/>
      <c r="C11" s="412"/>
      <c r="D11" s="412"/>
      <c r="E11" s="412"/>
      <c r="F11" s="412"/>
      <c r="G11" s="82"/>
    </row>
    <row r="12" spans="1:7" ht="22.5" x14ac:dyDescent="0.45">
      <c r="A12" s="278" t="s">
        <v>200</v>
      </c>
      <c r="B12" s="418" t="e">
        <f>D730</f>
        <v>#DIV/0!</v>
      </c>
      <c r="C12" s="418"/>
      <c r="D12" s="418"/>
      <c r="E12" s="418"/>
      <c r="F12" s="418"/>
      <c r="G12" s="82"/>
    </row>
    <row r="13" spans="1:7" ht="22.5" x14ac:dyDescent="0.45">
      <c r="A13" s="81"/>
      <c r="B13" s="79"/>
      <c r="C13" s="79"/>
      <c r="D13" s="413"/>
      <c r="E13" s="413"/>
      <c r="F13" s="413"/>
      <c r="G13" s="41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3" t="s">
        <v>350</v>
      </c>
      <c r="B65" s="423"/>
      <c r="C65" s="423"/>
      <c r="D65" s="423"/>
      <c r="E65" s="423"/>
      <c r="F65" s="42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4" t="s">
        <v>351</v>
      </c>
      <c r="B84" s="424"/>
      <c r="C84" s="424"/>
      <c r="D84" s="424"/>
      <c r="E84" s="424"/>
      <c r="F84" s="42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3" t="s">
        <v>352</v>
      </c>
      <c r="B104" s="423"/>
      <c r="C104" s="423"/>
      <c r="D104" s="423"/>
      <c r="E104" s="423"/>
      <c r="F104" s="42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3" t="s">
        <v>390</v>
      </c>
      <c r="B112" s="423"/>
      <c r="C112" s="423"/>
      <c r="D112" s="423"/>
      <c r="E112" s="423"/>
      <c r="F112" s="42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3" t="s">
        <v>310</v>
      </c>
      <c r="B121" s="423"/>
      <c r="C121" s="423"/>
      <c r="D121" s="423"/>
      <c r="E121" s="423"/>
      <c r="F121" s="42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5" t="s">
        <v>424</v>
      </c>
      <c r="B133" s="425"/>
      <c r="C133" s="425"/>
      <c r="D133" s="425"/>
      <c r="E133" s="425"/>
      <c r="F133" s="425"/>
      <c r="G133" s="83"/>
    </row>
    <row r="134" spans="1:16384" ht="22.5" customHeight="1" x14ac:dyDescent="0.4">
      <c r="A134" s="426"/>
      <c r="B134" s="426"/>
      <c r="C134" s="426"/>
      <c r="D134" s="426"/>
      <c r="E134" s="426"/>
      <c r="F134" s="426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7" t="s">
        <v>461</v>
      </c>
      <c r="B139" s="427"/>
      <c r="C139" s="427"/>
      <c r="D139" s="427"/>
      <c r="E139" s="427"/>
      <c r="F139" s="42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77" t="s">
        <v>349</v>
      </c>
      <c r="B147" s="377"/>
      <c r="C147" s="377"/>
      <c r="D147" s="377"/>
      <c r="E147" s="377"/>
      <c r="F147" s="37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27" t="s">
        <v>462</v>
      </c>
      <c r="B166" s="427"/>
      <c r="C166" s="427"/>
      <c r="D166" s="427"/>
      <c r="E166" s="427"/>
      <c r="F166" s="42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27" t="s">
        <v>310</v>
      </c>
      <c r="B177" s="427"/>
      <c r="C177" s="427"/>
      <c r="D177" s="427"/>
      <c r="E177" s="427"/>
      <c r="F177" s="42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78"/>
      <c r="C186" s="37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2" t="s">
        <v>34</v>
      </c>
      <c r="B203" s="373"/>
      <c r="C203" s="37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2" t="s">
        <v>34</v>
      </c>
      <c r="B227" s="373"/>
      <c r="C227" s="37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19" t="s">
        <v>310</v>
      </c>
      <c r="B236" s="420"/>
      <c r="C236" s="420"/>
      <c r="D236" s="42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72" t="s">
        <v>34</v>
      </c>
      <c r="B245" s="373"/>
      <c r="C245" s="37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2" t="s">
        <v>34</v>
      </c>
      <c r="B265" s="373"/>
      <c r="C265" s="37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2" t="s">
        <v>310</v>
      </c>
      <c r="B291" s="422"/>
      <c r="C291" s="422"/>
      <c r="D291" s="422"/>
      <c r="E291" s="422"/>
      <c r="F291" s="42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1" t="s">
        <v>310</v>
      </c>
      <c r="B358" s="431"/>
      <c r="C358" s="431"/>
      <c r="D358" s="431"/>
      <c r="E358" s="431"/>
      <c r="F358" s="431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1"/>
      <c r="B415" s="355"/>
      <c r="C415" s="355"/>
      <c r="D415" s="355"/>
      <c r="E415" s="355"/>
      <c r="F415" s="355"/>
      <c r="G415" s="355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5" t="s">
        <v>425</v>
      </c>
      <c r="B478" s="435"/>
      <c r="C478" s="435"/>
      <c r="D478" s="435"/>
      <c r="E478" s="435"/>
      <c r="F478" s="435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4" t="s">
        <v>28</v>
      </c>
      <c r="B480" s="405" t="s">
        <v>29</v>
      </c>
      <c r="C480" s="405"/>
      <c r="D480" s="405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4"/>
      <c r="B481" s="291" t="s">
        <v>32</v>
      </c>
      <c r="C481" s="291" t="s">
        <v>31</v>
      </c>
      <c r="D481" s="405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0" t="s">
        <v>52</v>
      </c>
      <c r="B483" s="360"/>
      <c r="C483" s="360"/>
      <c r="D483" s="360"/>
      <c r="E483" s="360"/>
      <c r="F483" s="36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6" t="s">
        <v>23</v>
      </c>
      <c r="B505" s="407"/>
      <c r="C505" s="407"/>
      <c r="D505" s="407"/>
      <c r="E505" s="407"/>
      <c r="F505" s="40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403"/>
      <c r="C518" s="403"/>
      <c r="D518" s="403"/>
      <c r="E518" s="403"/>
      <c r="F518" s="403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6" t="s">
        <v>97</v>
      </c>
      <c r="B530" s="436"/>
      <c r="C530" s="436"/>
      <c r="D530" s="436"/>
      <c r="E530" s="436"/>
      <c r="F530" s="436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09" t="s">
        <v>28</v>
      </c>
      <c r="B532" s="397" t="s">
        <v>29</v>
      </c>
      <c r="C532" s="411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0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2"/>
      <c r="D535" s="432"/>
      <c r="E535" s="432"/>
      <c r="F535" s="43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2" t="s">
        <v>34</v>
      </c>
      <c r="B542" s="373"/>
      <c r="C542" s="37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2" t="s">
        <v>33</v>
      </c>
      <c r="B543" s="373"/>
      <c r="C543" s="37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2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80" t="s">
        <v>19</v>
      </c>
      <c r="B573" s="380"/>
      <c r="C573" s="380"/>
      <c r="D573" s="380"/>
      <c r="E573" s="380"/>
      <c r="F573" s="38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4" t="s">
        <v>28</v>
      </c>
      <c r="B575" s="405" t="s">
        <v>29</v>
      </c>
      <c r="C575" s="405"/>
      <c r="D575" s="405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4"/>
      <c r="B576" s="291" t="s">
        <v>32</v>
      </c>
      <c r="C576" s="291" t="s">
        <v>31</v>
      </c>
      <c r="D576" s="405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0" t="s">
        <v>8</v>
      </c>
      <c r="B612" s="380"/>
      <c r="C612" s="380"/>
      <c r="D612" s="380"/>
      <c r="E612" s="380"/>
      <c r="F612" s="38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75"/>
      <c r="D617" s="375"/>
      <c r="E617" s="375"/>
      <c r="F617" s="37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87"/>
      <c r="F627" s="382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8"/>
      <c r="F628" s="389"/>
      <c r="G628" s="83"/>
    </row>
    <row r="629" spans="1:7" ht="21" x14ac:dyDescent="0.4">
      <c r="A629" s="104"/>
      <c r="B629" s="83"/>
      <c r="C629" s="386"/>
      <c r="D629" s="386"/>
      <c r="E629" s="386"/>
      <c r="F629" s="38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2" t="s">
        <v>34</v>
      </c>
      <c r="B639" s="373"/>
      <c r="C639" s="37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75"/>
      <c r="D642" s="375"/>
      <c r="E642" s="375"/>
      <c r="F642" s="37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2" t="s">
        <v>34</v>
      </c>
      <c r="B650" s="373"/>
      <c r="C650" s="37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3"/>
      <c r="B652" s="383"/>
      <c r="C652" s="383"/>
      <c r="D652" s="383"/>
      <c r="E652" s="383"/>
      <c r="F652" s="383"/>
      <c r="G652" s="383"/>
    </row>
    <row r="653" spans="1:16382" ht="24.75" x14ac:dyDescent="0.4">
      <c r="A653" s="241" t="s">
        <v>26</v>
      </c>
      <c r="B653" s="375"/>
      <c r="C653" s="375"/>
      <c r="D653" s="375"/>
      <c r="E653" s="375"/>
      <c r="F653" s="37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28" t="s">
        <v>310</v>
      </c>
      <c r="B661" s="429"/>
      <c r="C661" s="429"/>
      <c r="D661" s="429"/>
      <c r="E661" s="429"/>
      <c r="F661" s="430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0" t="s">
        <v>355</v>
      </c>
      <c r="B676" s="380"/>
      <c r="C676" s="380"/>
      <c r="D676" s="380"/>
      <c r="E676" s="380"/>
      <c r="F676" s="38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1" t="s">
        <v>459</v>
      </c>
      <c r="B704" s="381"/>
      <c r="C704" s="381"/>
      <c r="D704" s="381"/>
      <c r="E704" s="381"/>
      <c r="F704" s="38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96" t="s">
        <v>28</v>
      </c>
      <c r="B706" s="397" t="s">
        <v>29</v>
      </c>
      <c r="C706" s="397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4"/>
      <c r="C715" s="38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4"/>
      <c r="C716" s="38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CE El Manar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 Dhia Mechlaoui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M Omar (Directeur magasin) et M Hatem (Gestionnaire du stock)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43563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3"/>
      <c r="E12" s="413"/>
      <c r="F12" s="413"/>
      <c r="G12" s="413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3"/>
      <c r="E1" s="413"/>
      <c r="F1" s="413"/>
      <c r="G1" s="41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4" t="s">
        <v>151</v>
      </c>
      <c r="B7" s="414"/>
      <c r="C7" s="414"/>
      <c r="D7" s="414"/>
      <c r="E7" s="414"/>
      <c r="F7" s="414"/>
      <c r="G7" s="82"/>
    </row>
    <row r="8" spans="1:7" ht="22.5" x14ac:dyDescent="0.45">
      <c r="A8" s="415" t="str">
        <f>'Page de garde'!D18</f>
        <v>CE El Manar</v>
      </c>
      <c r="B8" s="415"/>
      <c r="C8" s="415"/>
      <c r="D8" s="415"/>
      <c r="E8" s="415"/>
      <c r="F8" s="415"/>
      <c r="G8" s="82"/>
    </row>
    <row r="9" spans="1:7" ht="22.5" x14ac:dyDescent="0.45">
      <c r="A9" s="278" t="s">
        <v>39</v>
      </c>
      <c r="B9" s="416"/>
      <c r="C9" s="416"/>
      <c r="D9" s="416"/>
      <c r="E9" s="416"/>
      <c r="F9" s="416"/>
      <c r="G9" s="82"/>
    </row>
    <row r="10" spans="1:7" ht="22.5" x14ac:dyDescent="0.45">
      <c r="A10" s="279" t="s">
        <v>41</v>
      </c>
      <c r="B10" s="417"/>
      <c r="C10" s="417"/>
      <c r="D10" s="417"/>
      <c r="E10" s="417"/>
      <c r="F10" s="417"/>
      <c r="G10" s="82"/>
    </row>
    <row r="11" spans="1:7" ht="22.5" x14ac:dyDescent="0.45">
      <c r="A11" s="278" t="s">
        <v>40</v>
      </c>
      <c r="B11" s="412"/>
      <c r="C11" s="412"/>
      <c r="D11" s="412"/>
      <c r="E11" s="412"/>
      <c r="F11" s="412"/>
      <c r="G11" s="82"/>
    </row>
    <row r="12" spans="1:7" ht="22.5" x14ac:dyDescent="0.45">
      <c r="A12" s="278" t="s">
        <v>200</v>
      </c>
      <c r="B12" s="418" t="e">
        <f>D730</f>
        <v>#DIV/0!</v>
      </c>
      <c r="C12" s="418"/>
      <c r="D12" s="418"/>
      <c r="E12" s="418"/>
      <c r="F12" s="418"/>
      <c r="G12" s="82"/>
    </row>
    <row r="13" spans="1:7" ht="22.5" x14ac:dyDescent="0.45">
      <c r="A13" s="81"/>
      <c r="B13" s="79"/>
      <c r="C13" s="79"/>
      <c r="D13" s="413"/>
      <c r="E13" s="413"/>
      <c r="F13" s="413"/>
      <c r="G13" s="41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3" t="s">
        <v>350</v>
      </c>
      <c r="B65" s="423"/>
      <c r="C65" s="423"/>
      <c r="D65" s="423"/>
      <c r="E65" s="423"/>
      <c r="F65" s="42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4" t="s">
        <v>351</v>
      </c>
      <c r="B84" s="424"/>
      <c r="C84" s="424"/>
      <c r="D84" s="424"/>
      <c r="E84" s="424"/>
      <c r="F84" s="42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3" t="s">
        <v>352</v>
      </c>
      <c r="B104" s="423"/>
      <c r="C104" s="423"/>
      <c r="D104" s="423"/>
      <c r="E104" s="423"/>
      <c r="F104" s="42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3" t="s">
        <v>390</v>
      </c>
      <c r="B112" s="423"/>
      <c r="C112" s="423"/>
      <c r="D112" s="423"/>
      <c r="E112" s="423"/>
      <c r="F112" s="42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3" t="s">
        <v>310</v>
      </c>
      <c r="B121" s="423"/>
      <c r="C121" s="423"/>
      <c r="D121" s="423"/>
      <c r="E121" s="423"/>
      <c r="F121" s="42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5" t="s">
        <v>424</v>
      </c>
      <c r="B133" s="425"/>
      <c r="C133" s="425"/>
      <c r="D133" s="425"/>
      <c r="E133" s="425"/>
      <c r="F133" s="425"/>
      <c r="G133" s="83"/>
    </row>
    <row r="134" spans="1:16384" ht="22.5" customHeight="1" x14ac:dyDescent="0.4">
      <c r="A134" s="426"/>
      <c r="B134" s="426"/>
      <c r="C134" s="426"/>
      <c r="D134" s="426"/>
      <c r="E134" s="426"/>
      <c r="F134" s="426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7" t="s">
        <v>461</v>
      </c>
      <c r="B139" s="427"/>
      <c r="C139" s="427"/>
      <c r="D139" s="427"/>
      <c r="E139" s="427"/>
      <c r="F139" s="42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77" t="s">
        <v>349</v>
      </c>
      <c r="B147" s="377"/>
      <c r="C147" s="377"/>
      <c r="D147" s="377"/>
      <c r="E147" s="377"/>
      <c r="F147" s="37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27" t="s">
        <v>462</v>
      </c>
      <c r="B166" s="427"/>
      <c r="C166" s="427"/>
      <c r="D166" s="427"/>
      <c r="E166" s="427"/>
      <c r="F166" s="42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27" t="s">
        <v>310</v>
      </c>
      <c r="B177" s="427"/>
      <c r="C177" s="427"/>
      <c r="D177" s="427"/>
      <c r="E177" s="427"/>
      <c r="F177" s="42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78"/>
      <c r="C186" s="37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2" t="s">
        <v>34</v>
      </c>
      <c r="B203" s="373"/>
      <c r="C203" s="37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2" t="s">
        <v>34</v>
      </c>
      <c r="B227" s="373"/>
      <c r="C227" s="37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19" t="s">
        <v>310</v>
      </c>
      <c r="B236" s="420"/>
      <c r="C236" s="420"/>
      <c r="D236" s="42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72" t="s">
        <v>34</v>
      </c>
      <c r="B245" s="373"/>
      <c r="C245" s="37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2" t="s">
        <v>34</v>
      </c>
      <c r="B265" s="373"/>
      <c r="C265" s="37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2" t="s">
        <v>310</v>
      </c>
      <c r="B291" s="422"/>
      <c r="C291" s="422"/>
      <c r="D291" s="422"/>
      <c r="E291" s="422"/>
      <c r="F291" s="42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1" t="s">
        <v>310</v>
      </c>
      <c r="B358" s="431"/>
      <c r="C358" s="431"/>
      <c r="D358" s="431"/>
      <c r="E358" s="431"/>
      <c r="F358" s="431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1"/>
      <c r="B415" s="355"/>
      <c r="C415" s="355"/>
      <c r="D415" s="355"/>
      <c r="E415" s="355"/>
      <c r="F415" s="355"/>
      <c r="G415" s="355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5" t="s">
        <v>425</v>
      </c>
      <c r="B478" s="435"/>
      <c r="C478" s="435"/>
      <c r="D478" s="435"/>
      <c r="E478" s="435"/>
      <c r="F478" s="435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4" t="s">
        <v>28</v>
      </c>
      <c r="B480" s="405" t="s">
        <v>29</v>
      </c>
      <c r="C480" s="405"/>
      <c r="D480" s="405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4"/>
      <c r="B481" s="291" t="s">
        <v>32</v>
      </c>
      <c r="C481" s="291" t="s">
        <v>31</v>
      </c>
      <c r="D481" s="405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0" t="s">
        <v>52</v>
      </c>
      <c r="B483" s="360"/>
      <c r="C483" s="360"/>
      <c r="D483" s="360"/>
      <c r="E483" s="360"/>
      <c r="F483" s="36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6" t="s">
        <v>23</v>
      </c>
      <c r="B505" s="407"/>
      <c r="C505" s="407"/>
      <c r="D505" s="407"/>
      <c r="E505" s="407"/>
      <c r="F505" s="40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403"/>
      <c r="C518" s="403"/>
      <c r="D518" s="403"/>
      <c r="E518" s="403"/>
      <c r="F518" s="403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6" t="s">
        <v>97</v>
      </c>
      <c r="B530" s="436"/>
      <c r="C530" s="436"/>
      <c r="D530" s="436"/>
      <c r="E530" s="436"/>
      <c r="F530" s="436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09" t="s">
        <v>28</v>
      </c>
      <c r="B532" s="397" t="s">
        <v>29</v>
      </c>
      <c r="C532" s="411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0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2"/>
      <c r="D535" s="432"/>
      <c r="E535" s="432"/>
      <c r="F535" s="43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2" t="s">
        <v>34</v>
      </c>
      <c r="B542" s="373"/>
      <c r="C542" s="37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2" t="s">
        <v>33</v>
      </c>
      <c r="B543" s="373"/>
      <c r="C543" s="37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2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80" t="s">
        <v>19</v>
      </c>
      <c r="B573" s="380"/>
      <c r="C573" s="380"/>
      <c r="D573" s="380"/>
      <c r="E573" s="380"/>
      <c r="F573" s="38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4" t="s">
        <v>28</v>
      </c>
      <c r="B575" s="405" t="s">
        <v>29</v>
      </c>
      <c r="C575" s="405"/>
      <c r="D575" s="405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4"/>
      <c r="B576" s="291" t="s">
        <v>32</v>
      </c>
      <c r="C576" s="291" t="s">
        <v>31</v>
      </c>
      <c r="D576" s="405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0" t="s">
        <v>8</v>
      </c>
      <c r="B612" s="380"/>
      <c r="C612" s="380"/>
      <c r="D612" s="380"/>
      <c r="E612" s="380"/>
      <c r="F612" s="38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75"/>
      <c r="D617" s="375"/>
      <c r="E617" s="375"/>
      <c r="F617" s="37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87"/>
      <c r="F627" s="382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8"/>
      <c r="F628" s="389"/>
      <c r="G628" s="83"/>
    </row>
    <row r="629" spans="1:7" ht="21" x14ac:dyDescent="0.4">
      <c r="A629" s="104"/>
      <c r="B629" s="83"/>
      <c r="C629" s="386"/>
      <c r="D629" s="386"/>
      <c r="E629" s="386"/>
      <c r="F629" s="38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2" t="s">
        <v>34</v>
      </c>
      <c r="B639" s="373"/>
      <c r="C639" s="37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75"/>
      <c r="D642" s="375"/>
      <c r="E642" s="375"/>
      <c r="F642" s="37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2" t="s">
        <v>34</v>
      </c>
      <c r="B650" s="373"/>
      <c r="C650" s="37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3"/>
      <c r="B652" s="383"/>
      <c r="C652" s="383"/>
      <c r="D652" s="383"/>
      <c r="E652" s="383"/>
      <c r="F652" s="383"/>
      <c r="G652" s="383"/>
    </row>
    <row r="653" spans="1:16382" ht="24.75" x14ac:dyDescent="0.4">
      <c r="A653" s="241" t="s">
        <v>26</v>
      </c>
      <c r="B653" s="375"/>
      <c r="C653" s="375"/>
      <c r="D653" s="375"/>
      <c r="E653" s="375"/>
      <c r="F653" s="37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28" t="s">
        <v>310</v>
      </c>
      <c r="B661" s="429"/>
      <c r="C661" s="429"/>
      <c r="D661" s="429"/>
      <c r="E661" s="429"/>
      <c r="F661" s="430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0" t="s">
        <v>355</v>
      </c>
      <c r="B676" s="380"/>
      <c r="C676" s="380"/>
      <c r="D676" s="380"/>
      <c r="E676" s="380"/>
      <c r="F676" s="38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1" t="s">
        <v>459</v>
      </c>
      <c r="B704" s="381"/>
      <c r="C704" s="381"/>
      <c r="D704" s="381"/>
      <c r="E704" s="381"/>
      <c r="F704" s="38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96" t="s">
        <v>28</v>
      </c>
      <c r="B706" s="397" t="s">
        <v>29</v>
      </c>
      <c r="C706" s="397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4"/>
      <c r="C715" s="38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4"/>
      <c r="C716" s="38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CE El Manar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 Dhia Mechlaoui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M Omar (Directeur magasin) et M Hatem (Gestionnaire du stock)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43563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3"/>
      <c r="E12" s="413"/>
      <c r="F12" s="413"/>
      <c r="G12" s="413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3"/>
      <c r="E1" s="413"/>
      <c r="F1" s="413"/>
      <c r="G1" s="41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4" t="s">
        <v>151</v>
      </c>
      <c r="B7" s="414"/>
      <c r="C7" s="414"/>
      <c r="D7" s="414"/>
      <c r="E7" s="414"/>
      <c r="F7" s="414"/>
      <c r="G7" s="82"/>
    </row>
    <row r="8" spans="1:7" ht="22.5" x14ac:dyDescent="0.45">
      <c r="A8" s="415" t="str">
        <f>'Page de garde'!D18</f>
        <v>CE El Manar</v>
      </c>
      <c r="B8" s="415"/>
      <c r="C8" s="415"/>
      <c r="D8" s="415"/>
      <c r="E8" s="415"/>
      <c r="F8" s="415"/>
      <c r="G8" s="82"/>
    </row>
    <row r="9" spans="1:7" ht="22.5" x14ac:dyDescent="0.45">
      <c r="A9" s="278" t="s">
        <v>39</v>
      </c>
      <c r="B9" s="416"/>
      <c r="C9" s="416"/>
      <c r="D9" s="416"/>
      <c r="E9" s="416"/>
      <c r="F9" s="416"/>
      <c r="G9" s="82"/>
    </row>
    <row r="10" spans="1:7" ht="22.5" x14ac:dyDescent="0.45">
      <c r="A10" s="279" t="s">
        <v>41</v>
      </c>
      <c r="B10" s="417"/>
      <c r="C10" s="417"/>
      <c r="D10" s="417"/>
      <c r="E10" s="417"/>
      <c r="F10" s="417"/>
      <c r="G10" s="82"/>
    </row>
    <row r="11" spans="1:7" ht="22.5" x14ac:dyDescent="0.45">
      <c r="A11" s="278" t="s">
        <v>40</v>
      </c>
      <c r="B11" s="412"/>
      <c r="C11" s="412"/>
      <c r="D11" s="412"/>
      <c r="E11" s="412"/>
      <c r="F11" s="412"/>
      <c r="G11" s="82"/>
    </row>
    <row r="12" spans="1:7" ht="22.5" x14ac:dyDescent="0.45">
      <c r="A12" s="278" t="s">
        <v>200</v>
      </c>
      <c r="B12" s="418" t="e">
        <f>D730</f>
        <v>#DIV/0!</v>
      </c>
      <c r="C12" s="418"/>
      <c r="D12" s="418"/>
      <c r="E12" s="418"/>
      <c r="F12" s="418"/>
      <c r="G12" s="82"/>
    </row>
    <row r="13" spans="1:7" ht="22.5" x14ac:dyDescent="0.45">
      <c r="A13" s="81"/>
      <c r="B13" s="79"/>
      <c r="C13" s="79"/>
      <c r="D13" s="413"/>
      <c r="E13" s="413"/>
      <c r="F13" s="413"/>
      <c r="G13" s="41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3" t="s">
        <v>350</v>
      </c>
      <c r="B65" s="423"/>
      <c r="C65" s="423"/>
      <c r="D65" s="423"/>
      <c r="E65" s="423"/>
      <c r="F65" s="42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4" t="s">
        <v>351</v>
      </c>
      <c r="B84" s="424"/>
      <c r="C84" s="424"/>
      <c r="D84" s="424"/>
      <c r="E84" s="424"/>
      <c r="F84" s="42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3" t="s">
        <v>352</v>
      </c>
      <c r="B104" s="423"/>
      <c r="C104" s="423"/>
      <c r="D104" s="423"/>
      <c r="E104" s="423"/>
      <c r="F104" s="42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3" t="s">
        <v>390</v>
      </c>
      <c r="B112" s="423"/>
      <c r="C112" s="423"/>
      <c r="D112" s="423"/>
      <c r="E112" s="423"/>
      <c r="F112" s="42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3" t="s">
        <v>310</v>
      </c>
      <c r="B121" s="423"/>
      <c r="C121" s="423"/>
      <c r="D121" s="423"/>
      <c r="E121" s="423"/>
      <c r="F121" s="42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5" t="s">
        <v>424</v>
      </c>
      <c r="B133" s="425"/>
      <c r="C133" s="425"/>
      <c r="D133" s="425"/>
      <c r="E133" s="425"/>
      <c r="F133" s="425"/>
      <c r="G133" s="83"/>
    </row>
    <row r="134" spans="1:16384" ht="22.5" customHeight="1" x14ac:dyDescent="0.4">
      <c r="A134" s="426"/>
      <c r="B134" s="426"/>
      <c r="C134" s="426"/>
      <c r="D134" s="426"/>
      <c r="E134" s="426"/>
      <c r="F134" s="426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7" t="s">
        <v>461</v>
      </c>
      <c r="B139" s="427"/>
      <c r="C139" s="427"/>
      <c r="D139" s="427"/>
      <c r="E139" s="427"/>
      <c r="F139" s="42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77" t="s">
        <v>349</v>
      </c>
      <c r="B147" s="377"/>
      <c r="C147" s="377"/>
      <c r="D147" s="377"/>
      <c r="E147" s="377"/>
      <c r="F147" s="37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27" t="s">
        <v>462</v>
      </c>
      <c r="B166" s="427"/>
      <c r="C166" s="427"/>
      <c r="D166" s="427"/>
      <c r="E166" s="427"/>
      <c r="F166" s="42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27" t="s">
        <v>310</v>
      </c>
      <c r="B177" s="427"/>
      <c r="C177" s="427"/>
      <c r="D177" s="427"/>
      <c r="E177" s="427"/>
      <c r="F177" s="42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78"/>
      <c r="C186" s="37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2" t="s">
        <v>34</v>
      </c>
      <c r="B203" s="373"/>
      <c r="C203" s="37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2" t="s">
        <v>34</v>
      </c>
      <c r="B227" s="373"/>
      <c r="C227" s="37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19" t="s">
        <v>310</v>
      </c>
      <c r="B236" s="420"/>
      <c r="C236" s="420"/>
      <c r="D236" s="42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72" t="s">
        <v>34</v>
      </c>
      <c r="B245" s="373"/>
      <c r="C245" s="37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2" t="s">
        <v>34</v>
      </c>
      <c r="B265" s="373"/>
      <c r="C265" s="37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2" t="s">
        <v>310</v>
      </c>
      <c r="B291" s="422"/>
      <c r="C291" s="422"/>
      <c r="D291" s="422"/>
      <c r="E291" s="422"/>
      <c r="F291" s="42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1" t="s">
        <v>310</v>
      </c>
      <c r="B358" s="431"/>
      <c r="C358" s="431"/>
      <c r="D358" s="431"/>
      <c r="E358" s="431"/>
      <c r="F358" s="431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1"/>
      <c r="B415" s="355"/>
      <c r="C415" s="355"/>
      <c r="D415" s="355"/>
      <c r="E415" s="355"/>
      <c r="F415" s="355"/>
      <c r="G415" s="355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5" t="s">
        <v>425</v>
      </c>
      <c r="B478" s="435"/>
      <c r="C478" s="435"/>
      <c r="D478" s="435"/>
      <c r="E478" s="435"/>
      <c r="F478" s="435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4" t="s">
        <v>28</v>
      </c>
      <c r="B480" s="405" t="s">
        <v>29</v>
      </c>
      <c r="C480" s="405"/>
      <c r="D480" s="405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4"/>
      <c r="B481" s="291" t="s">
        <v>32</v>
      </c>
      <c r="C481" s="291" t="s">
        <v>31</v>
      </c>
      <c r="D481" s="405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0" t="s">
        <v>52</v>
      </c>
      <c r="B483" s="360"/>
      <c r="C483" s="360"/>
      <c r="D483" s="360"/>
      <c r="E483" s="360"/>
      <c r="F483" s="36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6" t="s">
        <v>23</v>
      </c>
      <c r="B505" s="407"/>
      <c r="C505" s="407"/>
      <c r="D505" s="407"/>
      <c r="E505" s="407"/>
      <c r="F505" s="40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403"/>
      <c r="C518" s="403"/>
      <c r="D518" s="403"/>
      <c r="E518" s="403"/>
      <c r="F518" s="403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6" t="s">
        <v>97</v>
      </c>
      <c r="B530" s="436"/>
      <c r="C530" s="436"/>
      <c r="D530" s="436"/>
      <c r="E530" s="436"/>
      <c r="F530" s="436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09" t="s">
        <v>28</v>
      </c>
      <c r="B532" s="397" t="s">
        <v>29</v>
      </c>
      <c r="C532" s="411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0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2"/>
      <c r="D535" s="432"/>
      <c r="E535" s="432"/>
      <c r="F535" s="43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2" t="s">
        <v>34</v>
      </c>
      <c r="B542" s="373"/>
      <c r="C542" s="37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2" t="s">
        <v>33</v>
      </c>
      <c r="B543" s="373"/>
      <c r="C543" s="37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2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80" t="s">
        <v>19</v>
      </c>
      <c r="B573" s="380"/>
      <c r="C573" s="380"/>
      <c r="D573" s="380"/>
      <c r="E573" s="380"/>
      <c r="F573" s="38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4" t="s">
        <v>28</v>
      </c>
      <c r="B575" s="405" t="s">
        <v>29</v>
      </c>
      <c r="C575" s="405"/>
      <c r="D575" s="405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4"/>
      <c r="B576" s="291" t="s">
        <v>32</v>
      </c>
      <c r="C576" s="291" t="s">
        <v>31</v>
      </c>
      <c r="D576" s="405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0" t="s">
        <v>8</v>
      </c>
      <c r="B612" s="380"/>
      <c r="C612" s="380"/>
      <c r="D612" s="380"/>
      <c r="E612" s="380"/>
      <c r="F612" s="38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75"/>
      <c r="D617" s="375"/>
      <c r="E617" s="375"/>
      <c r="F617" s="37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87"/>
      <c r="F627" s="382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8"/>
      <c r="F628" s="389"/>
      <c r="G628" s="83"/>
    </row>
    <row r="629" spans="1:7" ht="21" x14ac:dyDescent="0.4">
      <c r="A629" s="104"/>
      <c r="B629" s="83"/>
      <c r="C629" s="386"/>
      <c r="D629" s="386"/>
      <c r="E629" s="386"/>
      <c r="F629" s="38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2" t="s">
        <v>34</v>
      </c>
      <c r="B639" s="373"/>
      <c r="C639" s="37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75"/>
      <c r="D642" s="375"/>
      <c r="E642" s="375"/>
      <c r="F642" s="37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2" t="s">
        <v>34</v>
      </c>
      <c r="B650" s="373"/>
      <c r="C650" s="37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3"/>
      <c r="B652" s="383"/>
      <c r="C652" s="383"/>
      <c r="D652" s="383"/>
      <c r="E652" s="383"/>
      <c r="F652" s="383"/>
      <c r="G652" s="383"/>
    </row>
    <row r="653" spans="1:16382" ht="24.75" x14ac:dyDescent="0.4">
      <c r="A653" s="241" t="s">
        <v>26</v>
      </c>
      <c r="B653" s="375"/>
      <c r="C653" s="375"/>
      <c r="D653" s="375"/>
      <c r="E653" s="375"/>
      <c r="F653" s="37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28" t="s">
        <v>310</v>
      </c>
      <c r="B661" s="429"/>
      <c r="C661" s="429"/>
      <c r="D661" s="429"/>
      <c r="E661" s="429"/>
      <c r="F661" s="430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0" t="s">
        <v>355</v>
      </c>
      <c r="B676" s="380"/>
      <c r="C676" s="380"/>
      <c r="D676" s="380"/>
      <c r="E676" s="380"/>
      <c r="F676" s="38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1" t="s">
        <v>459</v>
      </c>
      <c r="B704" s="381"/>
      <c r="C704" s="381"/>
      <c r="D704" s="381"/>
      <c r="E704" s="381"/>
      <c r="F704" s="38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96" t="s">
        <v>28</v>
      </c>
      <c r="B706" s="397" t="s">
        <v>29</v>
      </c>
      <c r="C706" s="397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4"/>
      <c r="C715" s="38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4"/>
      <c r="C716" s="38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CE El Manar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 Dhia Mechlaoui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M Omar (Directeur magasin) et M Hatem (Gestionnaire du stock)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43563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3"/>
      <c r="E12" s="413"/>
      <c r="F12" s="413"/>
      <c r="G12" s="413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2019-04-18T13:07:32Z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