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Daouar hicher\2019\6\"/>
    </mc:Choice>
  </mc:AlternateContent>
  <bookViews>
    <workbookView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4" i="29" l="1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700" i="36"/>
  <c r="B668" i="36"/>
  <c r="B605" i="36"/>
  <c r="B565" i="36"/>
  <c r="B525" i="36"/>
  <c r="B471" i="36"/>
  <c r="B424" i="36"/>
  <c r="B366" i="36"/>
  <c r="B299" i="36"/>
  <c r="B244" i="36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28" i="36" s="1"/>
  <c r="B43" i="29" s="1"/>
  <c r="D700" i="36"/>
  <c r="D668" i="36"/>
  <c r="D605" i="36"/>
  <c r="D565" i="36"/>
  <c r="D525" i="36"/>
  <c r="D471" i="36"/>
  <c r="D424" i="36"/>
  <c r="D366" i="36"/>
  <c r="D299" i="36"/>
  <c r="D244" i="36"/>
  <c r="D185" i="36"/>
  <c r="B185" i="36" s="1"/>
  <c r="D129" i="36"/>
  <c r="D43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B721" i="36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<sst xmlns="http://schemas.openxmlformats.org/spreadsheetml/2006/main" count="5850" uniqueCount="517">
  <si>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</si>
  <si>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</si>
  <si>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</si>
  <si>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</si>
  <si>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</si>
  <si>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</si>
  <si>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</si>
  <si>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</si>
  <si>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</si>
  <si>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</si>
  <si>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</si>
  <si>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</si>
  <si>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</si>
  <si>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</si>
  <si>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</si>
  <si>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</si>
  <si>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</si>
  <si>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</si>
  <si>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</si>
  <si>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</si>
  <si>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</si>
  <si>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</si>
  <si>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</si>
  <si>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</si>
  <si>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</si>
  <si>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</si>
  <si>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</si>
  <si>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</si>
  <si>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</si>
  <si>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</si>
  <si>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</si>
  <si>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</si>
  <si>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</si>
  <si>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</si>
  <si>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</si>
  <si>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</si>
  <si>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</si>
  <si>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</si>
  <si>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</si>
  <si>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</si>
  <si>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</si>
  <si>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</si>
  <si>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</si>
  <si>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</si>
  <si>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</si>
  <si>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</si>
  <si>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</si>
  <si>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</si>
  <si>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</si>
  <si>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</si>
  <si>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</si>
  <si>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</si>
  <si>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</si>
  <si>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</si>
  <si>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</si>
  <si>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</si>
  <si>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</si>
  <si>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</si>
  <si>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</si>
  <si>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</si>
  <si>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</si>
  <si>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</si>
  <si>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</si>
  <si>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</si>
  <si>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</si>
  <si>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</si>
  <si>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</si>
  <si>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</si>
  <si>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</si>
  <si>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</si>
  <si>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</si>
  <si>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</si>
  <si>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</si>
  <si>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</si>
  <si>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</si>
  <si>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</si>
  <si>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</si>
  <si>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</si>
  <si>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</si>
  <si>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</si>
  <si>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</si>
  <si>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</si>
  <si>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</si>
  <si>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</si>
  <si>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</si>
  <si>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</si>
  <si>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</si>
  <si>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</si>
  <si>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</si>
  <si>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</si>
  <si>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</si>
  <si>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</si>
  <si>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</si>
  <si>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</si>
  <si>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</si>
  <si>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</si>
  <si>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</si>
  <si>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</si>
  <si>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</si>
  <si>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</si>
  <si>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</si>
  <si>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</si>
  <si>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</si>
  <si>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</si>
  <si>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</si>
  <si>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</si>
  <si>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</si>
  <si>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</si>
  <si>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</si>
  <si>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</si>
  <si>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</si>
  <si>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</si>
  <si>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</si>
  <si>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</si>
  <si>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</si>
  <si>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</si>
  <si>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</si>
  <si>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</si>
  <si>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</si>
  <si>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</si>
  <si>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</si>
  <si>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</si>
  <si>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</si>
  <si>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</si>
  <si>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</si>
  <si>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</si>
  <si>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</si>
  <si>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</si>
  <si>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</si>
  <si>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</si>
  <si>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</si>
  <si>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</si>
  <si>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</si>
  <si>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</si>
  <si>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</si>
  <si>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</si>
  <si>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</si>
  <si>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</si>
  <si>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</si>
  <si>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</si>
  <si>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</si>
  <si>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</si>
  <si>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</si>
  <si>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</si>
  <si>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</si>
  <si>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</si>
  <si>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</si>
  <si>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</si>
  <si>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</si>
  <si>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</si>
  <si>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</si>
  <si>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</si>
  <si>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</si>
  <si>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</si>
  <si>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</si>
  <si>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</si>
  <si>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</si>
  <si>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</si>
  <si>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</si>
  <si>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</si>
  <si>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</si>
  <si>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</si>
  <si>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</si>
  <si>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</si>
  <si>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</si>
  <si>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</si>
  <si>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</si>
  <si>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</si>
  <si>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</si>
  <si>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</si>
  <si>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</si>
  <si>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</si>
  <si>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</si>
  <si>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</si>
  <si>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</si>
  <si>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</si>
  <si>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</si>
  <si>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</si>
  <si>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</si>
  <si>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</si>
  <si>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</si>
  <si>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</si>
  <si>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</si>
  <si>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</si>
  <si>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</si>
  <si>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</si>
  <si>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</si>
  <si>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</si>
  <si>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</si>
  <si>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</si>
  <si>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</si>
  <si>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</si>
  <si>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</si>
  <si>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</si>
  <si>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</si>
  <si>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</si>
  <si>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</si>
  <si>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</si>
  <si>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</si>
  <si>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</si>
  <si>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</si>
  <si>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</si>
  <si>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</si>
  <si>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</si>
  <si>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</si>
  <si>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</si>
  <si>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</si>
  <si>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</si>
  <si>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</si>
  <si>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</si>
  <si>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</si>
  <si>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</si>
  <si>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</si>
  <si>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</si>
  <si>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</si>
  <si>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</si>
  <si>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</si>
  <si>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</si>
  <si>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</si>
  <si>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</si>
  <si>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</si>
  <si>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</si>
  <si>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</si>
  <si>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</si>
  <si>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</si>
  <si>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</si>
  <si>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</si>
  <si>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</si>
  <si>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</si>
  <si>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</si>
  <si>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</si>
  <si>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</si>
  <si>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</si>
  <si>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</si>
  <si>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</si>
  <si>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</si>
  <si>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</si>
  <si>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</si>
  <si>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</si>
  <si>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</si>
  <si>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</si>
  <si>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</si>
  <si>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</si>
  <si>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</si>
  <si>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</si>
  <si>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</si>
  <si>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</si>
  <si>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</si>
  <si>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</si>
  <si>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</si>
  <si>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</si>
  <si>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</si>
  <si>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</si>
  <si>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</si>
  <si>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</si>
  <si>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</si>
  <si>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</si>
  <si>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</si>
  <si>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</si>
  <si>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</si>
  <si>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</si>
  <si>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</si>
  <si>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</si>
  <si>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</si>
  <si>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</si>
  <si>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</si>
  <si>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</si>
  <si>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</si>
  <si>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</si>
  <si>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</si>
  <si>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</si>
  <si>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</si>
  <si>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</si>
  <si>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</si>
  <si>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</si>
  <si>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</si>
  <si>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</si>
  <si>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</si>
  <si>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</si>
  <si>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</si>
  <si>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</si>
  <si>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</si>
  <si>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</si>
  <si>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</si>
  <si>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</si>
  <si>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</si>
  <si>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</si>
  <si>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</si>
  <si>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</si>
  <si>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</si>
  <si>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</si>
  <si>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</si>
  <si>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</si>
  <si>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</si>
  <si>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</si>
  <si>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</si>
  <si>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</si>
  <si>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</si>
  <si>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</si>
  <si>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</si>
  <si>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</si>
  <si>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</si>
  <si>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</si>
  <si>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</si>
  <si>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</si>
  <si>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</si>
  <si>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</si>
  <si>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</si>
  <si>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</si>
  <si>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</si>
  <si>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</si>
  <si>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</si>
  <si>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</si>
  <si>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</si>
  <si>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</si>
  <si>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</si>
  <si>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</si>
  <si>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</si>
  <si>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</si>
  <si>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</si>
  <si>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</si>
  <si>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</si>
  <si>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</si>
  <si>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</si>
  <si>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</si>
  <si>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</si>
  <si>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</si>
  <si>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</si>
  <si>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</si>
  <si>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</si>
  <si>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</si>
  <si>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</si>
  <si>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</si>
  <si>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</si>
  <si>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</si>
  <si>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</si>
  <si>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</si>
  <si>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</si>
  <si>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</si>
  <si>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</si>
  <si>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</si>
  <si>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</si>
  <si>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</si>
  <si>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</si>
  <si>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</si>
  <si>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</si>
  <si>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</si>
  <si>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</si>
  <si>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</si>
  <si>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</si>
  <si>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</si>
  <si>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</si>
  <si>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</si>
  <si>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</si>
  <si>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</si>
  <si>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</si>
  <si>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</si>
  <si>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</si>
  <si>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</si>
  <si>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</si>
  <si>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</si>
  <si>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</si>
  <si>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</si>
  <si>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</si>
  <si>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</si>
  <si>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</si>
  <si>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</si>
  <si>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</si>
  <si>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</si>
  <si>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</si>
  <si>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</si>
  <si>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</si>
  <si>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</si>
  <si>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</si>
  <si>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</si>
  <si>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</si>
  <si>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</si>
  <si>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</si>
  <si>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</si>
  <si>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</si>
  <si>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</si>
  <si>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</si>
  <si>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</si>
  <si>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</si>
  <si>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</si>
  <si>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</si>
  <si>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</si>
  <si>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</si>
  <si>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</si>
  <si>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</si>
  <si>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</si>
  <si>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</si>
  <si>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</si>
  <si>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</si>
  <si>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</si>
  <si>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</si>
  <si>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</si>
  <si>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</si>
  <si>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</si>
  <si>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</si>
  <si>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</si>
  <si>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</si>
  <si>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</si>
  <si>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</si>
  <si>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</si>
  <si>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</si>
  <si>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</si>
  <si>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</si>
  <si>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</si>
  <si>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</si>
  <si>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</si>
  <si>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</si>
  <si>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</si>
  <si>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</si>
  <si>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</si>
  <si>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</si>
  <si>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</si>
  <si>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</si>
  <si>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</si>
  <si>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</si>
  <si>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</si>
  <si>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</si>
  <si>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</si>
  <si>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</si>
  <si>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</si>
  <si>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</si>
  <si>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</si>
  <si>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</si>
  <si>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</si>
  <si>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</si>
  <si>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</si>
  <si>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</si>
  <si>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</si>
  <si>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</si>
  <si>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</si>
  <si>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</si>
  <si>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</si>
  <si>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</si>
  <si>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</si>
  <si>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</si>
  <si>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</si>
  <si>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</si>
  <si>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</si>
  <si>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</si>
  <si>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</si>
  <si>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</si>
  <si>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</si>
  <si>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</si>
  <si>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</si>
  <si>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</si>
  <si>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</si>
  <si>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</si>
  <si>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</si>
  <si>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</si>
  <si>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</si>
  <si>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</si>
  <si>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</si>
  <si>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</si>
  <si>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</si>
  <si>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</si>
  <si>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</si>
  <si>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</si>
  <si>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</si>
  <si>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</si>
  <si>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</si>
  <si>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</si>
  <si>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</si>
  <si>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</si>
  <si>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</si>
  <si>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</si>
  <si>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</si>
  <si>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</si>
  <si>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</si>
  <si>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</si>
  <si>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</si>
  <si>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POINT TRANSVERSE DIRECTEUR MAGASIN </t>
  </si>
  <si>
    <t>Daouar Hicher</t>
  </si>
  <si>
    <t>M Dhia Mechlaoui</t>
  </si>
  <si>
    <t>Le directeur magasin (M Aymen Rebai)</t>
  </si>
  <si>
    <t>Propre et rangé.</t>
  </si>
  <si>
    <t>Propres.</t>
  </si>
  <si>
    <t>Utilisation d'une armoire froide pour le stockage de la MP.</t>
  </si>
  <si>
    <t>Absence de la zone casse au niveau l'armoire.</t>
  </si>
  <si>
    <t>Absence d'une poubelle au rayon.</t>
  </si>
  <si>
    <t>Fournir une poubelle au rayon.</t>
  </si>
  <si>
    <t>Référentiel qualité disponible mais pas encore affiché ( préparation du panneau d'affichage en cours).</t>
  </si>
  <si>
    <t>Le relevé mensuel n'était pas enregistré depuis l'ouverture du magasin (avril 2019).
Les températures à cœurs aux niveaux des meubles et CF n'étaient pas enregistrées.</t>
  </si>
  <si>
    <t>L'enregistrement de ces données est indispensable.</t>
  </si>
  <si>
    <t>La procédure de destruction des produits n'était pas disponible.</t>
  </si>
  <si>
    <t>La formation réalisée après l'ouverture du magasin n'était pas tracée.</t>
  </si>
  <si>
    <t>Faire un copie de la liste de présence des formation réalisées.</t>
  </si>
  <si>
    <t>Les visites médicales ne sont pas toujours réalisées.</t>
  </si>
  <si>
    <t>Renforcer le contrôle de l'aspect des produits exposés.</t>
  </si>
  <si>
    <t>Le contrôle de l'étiquetage et des mentions légales est à renforcer.</t>
  </si>
  <si>
    <t>Respecter la séparation entre les catégories de produits lors du stockage et exposition.</t>
  </si>
  <si>
    <t xml:space="preserve">Un pot de glace exposé (paname) était endommagé (couvercle cassé).
</t>
  </si>
  <si>
    <t>Correct.</t>
  </si>
  <si>
    <t>Renforcer les opérations de nettoyage du linéaire des farines.</t>
  </si>
  <si>
    <t>Le contrôle des produits exposés est à renforcer, retirer les produits non conformes du rayon.</t>
  </si>
  <si>
    <t xml:space="preserve">Une dizaine de pot de yaourt (Pti top, yab) étaient dépourvus de la date limite de consommation. </t>
  </si>
  <si>
    <t>Conformes.</t>
  </si>
  <si>
    <t xml:space="preserve">Manque de fixation des meubles d’exposition récemment installés. </t>
  </si>
  <si>
    <t>Procéder à la fixation de ces éléments.</t>
  </si>
  <si>
    <t>La position des deux DEIVs n’était pas adaptée au positionnement du présentoir.</t>
  </si>
  <si>
    <t>Revoir le positionnement des DEIVs.</t>
  </si>
  <si>
    <t>Installer des baguettes au niveau de la porte de réception afin de renforcer l'étanchéité.</t>
  </si>
  <si>
    <t>Le linéaire des farines manquait de propreté.</t>
  </si>
  <si>
    <t>Programmer le passage du médecin de travail.</t>
  </si>
  <si>
    <t>Relancer la demande de réparation auprès le service technique.</t>
  </si>
  <si>
    <t>Présence de givre au niveau de plusieurs meubles d’exposition positifs, (voir photos).
Un e-mail à ce propos a été envoyé depuis le 23/05/19.</t>
  </si>
  <si>
    <t>Préparer une zone balisée pour le stockage des produits casse.</t>
  </si>
  <si>
    <t>Les mentions légales (DF et DLUO) étaient illisibles et masquées par les étiquettes d’une promotion.</t>
  </si>
  <si>
    <t xml:space="preserve">Stockage de charcuterie et caliments pour animaux dans le même meuble.   </t>
  </si>
  <si>
    <t>Un pot de yaourt était endommagé.
Le carton de stockage du fromage (fromito, fromy) était mouillé par l’eau issue du givre fondu.</t>
  </si>
  <si>
    <t>Le relevé mensuel n'était pas enregistré depuis l'ouverture du magasin (avril 2019).
Les températures à cœurs au niveaux des meubles et CF n'étaient pas enregistrées.</t>
  </si>
  <si>
    <t>Tirage de la procédure depuis le portail sur le champ et mise en application.</t>
  </si>
  <si>
    <t>L’étanchéité de la porte de réception est à renforcer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</si>
</sst>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7869200"/>
        <c:axId val="487865936"/>
      </c:barChart>
      <c:catAx>
        <c:axId val="48786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65936"/>
        <c:crosses val="autoZero"/>
        <c:auto val="1"/>
        <c:lblAlgn val="ctr"/>
        <c:lblOffset val="100"/>
        <c:noMultiLvlLbl val="0"/>
      </c:catAx>
      <c:valAx>
        <c:axId val="48786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786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971200"/>
        <c:axId val="492971744"/>
      </c:barChart>
      <c:catAx>
        <c:axId val="49297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971744"/>
        <c:crosses val="autoZero"/>
        <c:auto val="1"/>
        <c:lblAlgn val="ctr"/>
        <c:lblOffset val="100"/>
        <c:noMultiLvlLbl val="0"/>
      </c:catAx>
      <c:valAx>
        <c:axId val="49297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97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0.73684210526315785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981536"/>
        <c:axId val="492973376"/>
      </c:barChart>
      <c:catAx>
        <c:axId val="49298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973376"/>
        <c:crosses val="autoZero"/>
        <c:auto val="1"/>
        <c:lblAlgn val="ctr"/>
        <c:lblOffset val="100"/>
        <c:noMultiLvlLbl val="0"/>
      </c:catAx>
      <c:valAx>
        <c:axId val="49297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98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0.78378378378378377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38080"/>
        <c:axId val="492545696"/>
      </c:barChart>
      <c:catAx>
        <c:axId val="49253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5696"/>
        <c:crosses val="autoZero"/>
        <c:auto val="1"/>
        <c:lblAlgn val="ctr"/>
        <c:lblOffset val="100"/>
        <c:noMultiLvlLbl val="0"/>
      </c:catAx>
      <c:valAx>
        <c:axId val="492545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3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40800"/>
        <c:axId val="492540256"/>
      </c:barChart>
      <c:catAx>
        <c:axId val="49254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0256"/>
        <c:crosses val="autoZero"/>
        <c:auto val="1"/>
        <c:lblAlgn val="ctr"/>
        <c:lblOffset val="100"/>
        <c:noMultiLvlLbl val="0"/>
      </c:catAx>
      <c:valAx>
        <c:axId val="49254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4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50592"/>
        <c:axId val="492551136"/>
      </c:barChart>
      <c:catAx>
        <c:axId val="49255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51136"/>
        <c:crosses val="autoZero"/>
        <c:auto val="1"/>
        <c:lblAlgn val="ctr"/>
        <c:lblOffset val="100"/>
        <c:noMultiLvlLbl val="0"/>
      </c:catAx>
      <c:valAx>
        <c:axId val="492551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5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0.93617021276595747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47328"/>
        <c:axId val="492538624"/>
      </c:barChart>
      <c:catAx>
        <c:axId val="49254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38624"/>
        <c:crosses val="autoZero"/>
        <c:auto val="1"/>
        <c:lblAlgn val="ctr"/>
        <c:lblOffset val="100"/>
        <c:noMultiLvlLbl val="0"/>
      </c:catAx>
      <c:valAx>
        <c:axId val="49253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4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0.87037037037037035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541344"/>
        <c:axId val="492537536"/>
      </c:barChart>
      <c:catAx>
        <c:axId val="49254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37536"/>
        <c:crosses val="autoZero"/>
        <c:auto val="1"/>
        <c:lblAlgn val="ctr"/>
        <c:lblOffset val="100"/>
        <c:noMultiLvlLbl val="0"/>
      </c:catAx>
      <c:valAx>
        <c:axId val="49253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54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0.90327029156816385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92539712"/>
        <c:axId val="492546784"/>
        <c:extLst xmlns:c16r2="http://schemas.microsoft.com/office/drawing/2015/06/chart"/>
      </c:barChart>
      <c:catAx>
        <c:axId val="4925397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6784"/>
        <c:crosses val="autoZero"/>
        <c:auto val="1"/>
        <c:lblAlgn val="ctr"/>
        <c:lblOffset val="100"/>
        <c:noMultiLvlLbl val="0"/>
      </c:catAx>
      <c:valAx>
        <c:axId val="492546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3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92547872"/>
        <c:axId val="492548416"/>
        <c:extLst xmlns:c16r2="http://schemas.microsoft.com/office/drawing/2015/06/chart"/>
      </c:barChart>
      <c:catAx>
        <c:axId val="49254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8416"/>
        <c:crosses val="autoZero"/>
        <c:auto val="1"/>
        <c:lblAlgn val="ctr"/>
        <c:lblOffset val="100"/>
        <c:noMultiLvlLbl val="0"/>
      </c:catAx>
      <c:valAx>
        <c:axId val="492548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54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7862672"/>
        <c:axId val="487863760"/>
      </c:barChart>
      <c:catAx>
        <c:axId val="48786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63760"/>
        <c:crosses val="autoZero"/>
        <c:auto val="1"/>
        <c:lblAlgn val="ctr"/>
        <c:lblOffset val="100"/>
        <c:noMultiLvlLbl val="0"/>
      </c:catAx>
      <c:valAx>
        <c:axId val="48786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786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6054784"/>
        <c:axId val="426061856"/>
      </c:barChart>
      <c:catAx>
        <c:axId val="42605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6061856"/>
        <c:crosses val="autoZero"/>
        <c:auto val="1"/>
        <c:lblAlgn val="ctr"/>
        <c:lblOffset val="100"/>
        <c:noMultiLvlLbl val="0"/>
      </c:catAx>
      <c:valAx>
        <c:axId val="426061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605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7490512"/>
        <c:axId val="297491056"/>
      </c:barChart>
      <c:catAx>
        <c:axId val="29749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7491056"/>
        <c:crosses val="autoZero"/>
        <c:auto val="1"/>
        <c:lblAlgn val="ctr"/>
        <c:lblOffset val="100"/>
        <c:noMultiLvlLbl val="0"/>
      </c:catAx>
      <c:valAx>
        <c:axId val="29749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749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973920"/>
        <c:axId val="492972832"/>
      </c:barChart>
      <c:catAx>
        <c:axId val="49297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972832"/>
        <c:crosses val="autoZero"/>
        <c:auto val="1"/>
        <c:lblAlgn val="ctr"/>
        <c:lblOffset val="100"/>
        <c:noMultiLvlLbl val="0"/>
      </c:catAx>
      <c:valAx>
        <c:axId val="492972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97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975008"/>
        <c:axId val="492977184"/>
      </c:barChart>
      <c:catAx>
        <c:axId val="49297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977184"/>
        <c:crosses val="autoZero"/>
        <c:auto val="1"/>
        <c:lblAlgn val="ctr"/>
        <c:lblOffset val="100"/>
        <c:noMultiLvlLbl val="0"/>
      </c:catAx>
      <c:valAx>
        <c:axId val="49297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97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975552"/>
        <c:axId val="492982624"/>
      </c:barChart>
      <c:catAx>
        <c:axId val="49297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982624"/>
        <c:crosses val="autoZero"/>
        <c:auto val="1"/>
        <c:lblAlgn val="ctr"/>
        <c:lblOffset val="100"/>
        <c:noMultiLvlLbl val="0"/>
      </c:catAx>
      <c:valAx>
        <c:axId val="49298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97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969024"/>
        <c:axId val="492982080"/>
      </c:barChart>
      <c:catAx>
        <c:axId val="49296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982080"/>
        <c:crosses val="autoZero"/>
        <c:auto val="1"/>
        <c:lblAlgn val="ctr"/>
        <c:lblOffset val="100"/>
        <c:noMultiLvlLbl val="0"/>
      </c:catAx>
      <c:valAx>
        <c:axId val="49298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96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2983168"/>
        <c:axId val="492978816"/>
      </c:barChart>
      <c:catAx>
        <c:axId val="49298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2978816"/>
        <c:crosses val="autoZero"/>
        <c:auto val="1"/>
        <c:lblAlgn val="ctr"/>
        <c:lblOffset val="100"/>
        <c:noMultiLvlLbl val="0"/>
      </c:catAx>
      <c:valAx>
        <c:axId val="49297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298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34" zoomScaleSheetLayoutView="100" workbookViewId="0">
      <selection activeCell="B44" sqref="B44:C44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4" t="s">
        <v>474</v>
      </c>
      <c r="B18" s="344"/>
      <c r="C18" s="344"/>
      <c r="D18" s="345" t="s">
        <v>476</v>
      </c>
      <c r="E18" s="345"/>
      <c r="F18" s="345"/>
      <c r="G18" s="345"/>
      <c r="H18" s="345"/>
      <c r="I18" s="345"/>
      <c r="J18" s="345"/>
      <c r="K18" s="345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6" t="s">
        <v>277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0" t="s">
        <v>279</v>
      </c>
      <c r="C23" s="340"/>
      <c r="D23" s="31"/>
      <c r="E23" s="31"/>
      <c r="F23" s="31"/>
      <c r="G23" s="31"/>
      <c r="H23" s="31"/>
      <c r="I23" s="31"/>
      <c r="J23" t="str">
        <f>D18</f>
        <v>Daouar Hicher</v>
      </c>
    </row>
    <row r="24" spans="1:11" ht="33" customHeight="1" x14ac:dyDescent="0.25">
      <c r="A24" s="277" t="s">
        <v>280</v>
      </c>
      <c r="B24" s="339">
        <f>AVERAGE('A1 Exploitation'!D730,'A1 Technique'!D199)</f>
        <v>0.90327029156816385</v>
      </c>
      <c r="C24" s="339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9" t="e">
        <f>AVERAGE('A2 Exploitation'!D730,'A2 Technique'!D199)</f>
        <v>#DIV/0!</v>
      </c>
      <c r="C25" s="339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9" t="e">
        <f>AVERAGE('A3 Exploitation'!D730,'A3 Technique'!D199)</f>
        <v>#DIV/0!</v>
      </c>
      <c r="C26" s="339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9" t="e">
        <f>AVERAGE('A4 Exploitation'!D730,'A4 Technique'!D199)</f>
        <v>#DIV/0!</v>
      </c>
      <c r="C27" s="339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9"/>
      <c r="C28" s="339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9"/>
      <c r="C29" s="339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0" t="s">
        <v>286</v>
      </c>
      <c r="C33" s="340"/>
      <c r="D33" s="31"/>
      <c r="E33" s="31"/>
      <c r="F33" s="31"/>
      <c r="G33" s="31"/>
      <c r="H33" s="31"/>
      <c r="I33" s="31"/>
      <c r="J33" t="str">
        <f>D18</f>
        <v>Daouar Hicher</v>
      </c>
    </row>
    <row r="34" spans="1:10" ht="33" customHeight="1" x14ac:dyDescent="0.25">
      <c r="A34" s="277" t="s">
        <v>280</v>
      </c>
      <c r="B34" s="339">
        <f>'A1 Exploitation'!D730</f>
        <v>0.87037037037037035</v>
      </c>
      <c r="C34" s="339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9" t="e">
        <f>'A2 Exploitation'!D730</f>
        <v>#DIV/0!</v>
      </c>
      <c r="C35" s="339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9" t="e">
        <f>'A3 Exploitation'!D730</f>
        <v>#DIV/0!</v>
      </c>
      <c r="C36" s="339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9" t="e">
        <f>'A4 Exploitation'!D730</f>
        <v>#DIV/0!</v>
      </c>
      <c r="C37" s="339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9"/>
      <c r="C38" s="339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9"/>
      <c r="C39" s="339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3" t="s">
        <v>287</v>
      </c>
      <c r="C42" s="343"/>
      <c r="D42" s="31"/>
      <c r="E42" s="31"/>
      <c r="F42" s="31"/>
      <c r="G42" s="31"/>
      <c r="H42" s="31"/>
      <c r="I42" s="31"/>
      <c r="J42" t="str">
        <f>D18</f>
        <v>Daouar Hicher</v>
      </c>
    </row>
    <row r="43" spans="1:10" ht="33" customHeight="1" x14ac:dyDescent="0.25">
      <c r="A43" s="277" t="s">
        <v>280</v>
      </c>
      <c r="B43" s="339" t="e">
        <f>AVERAGE('A1 Exploitation'!D728, 'A1 Technique'!D197)</f>
        <v>#DIV/0!</v>
      </c>
      <c r="C43" s="339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9" t="e">
        <f>AVERAGE('A2 Exploitation'!D728, 'A2 Technique'!D197)</f>
        <v>#DIV/0!</v>
      </c>
      <c r="C44" s="339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9" t="e">
        <f>AVERAGE('A3 Exploitation'!D728, 'A3 Technique'!D197)</f>
        <v>#DIV/0!</v>
      </c>
      <c r="C45" s="339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9" t="e">
        <f>AVERAGE('A4 Exploitation'!D728, 'A4 Technique'!D197)</f>
        <v>#DIV/0!</v>
      </c>
      <c r="C46" s="339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9"/>
      <c r="C47" s="339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9"/>
      <c r="C48" s="339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0" t="s">
        <v>288</v>
      </c>
      <c r="C51" s="340"/>
      <c r="D51" s="31"/>
      <c r="E51" s="31"/>
      <c r="F51" s="31"/>
      <c r="G51" s="31"/>
      <c r="H51" s="31"/>
      <c r="I51" s="31"/>
      <c r="J51" t="str">
        <f>D18</f>
        <v>Daouar Hicher</v>
      </c>
    </row>
    <row r="52" spans="1:10" ht="33" customHeight="1" x14ac:dyDescent="0.25">
      <c r="A52" s="277" t="s">
        <v>280</v>
      </c>
      <c r="B52" s="342">
        <f>'A1 Exploitation'!D48</f>
        <v>1</v>
      </c>
      <c r="C52" s="342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2" t="e">
        <f>'A2 Exploitation'!D48</f>
        <v>#DIV/0!</v>
      </c>
      <c r="C53" s="342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2" t="e">
        <f>'A3 Exploitation'!D48</f>
        <v>#DIV/0!</v>
      </c>
      <c r="C54" s="342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2" t="e">
        <f>'A4 Exploitation'!D48</f>
        <v>#DIV/0!</v>
      </c>
      <c r="C55" s="342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2"/>
      <c r="C56" s="342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2"/>
      <c r="C57" s="342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0" t="s">
        <v>289</v>
      </c>
      <c r="C60" s="340"/>
      <c r="D60" s="31"/>
      <c r="E60" s="31"/>
      <c r="F60" s="31"/>
      <c r="G60" s="31"/>
      <c r="H60" s="31"/>
      <c r="I60" s="31"/>
      <c r="J60" t="str">
        <f>D18</f>
        <v>Daouar Hicher</v>
      </c>
    </row>
    <row r="61" spans="1:10" ht="33" customHeight="1" x14ac:dyDescent="0.25">
      <c r="A61" s="277" t="s">
        <v>280</v>
      </c>
      <c r="B61" s="339" t="e">
        <f>'A1 Exploitation'!D131</f>
        <v>#DIV/0!</v>
      </c>
      <c r="C61" s="339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9" t="e">
        <f>'A2 Exploitation'!D131</f>
        <v>#DIV/0!</v>
      </c>
      <c r="C62" s="339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9" t="e">
        <f>'A3 Exploitation'!D131</f>
        <v>#DIV/0!</v>
      </c>
      <c r="C63" s="339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9" t="e">
        <f>'A4 Exploitation'!D131</f>
        <v>#DIV/0!</v>
      </c>
      <c r="C64" s="339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9"/>
      <c r="C65" s="339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9"/>
      <c r="C66" s="339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0" t="s">
        <v>464</v>
      </c>
      <c r="C69" s="340"/>
      <c r="D69" s="31"/>
      <c r="E69" s="31"/>
      <c r="F69" s="31"/>
      <c r="G69" s="31"/>
      <c r="H69" s="31"/>
      <c r="I69" s="31"/>
      <c r="J69" t="str">
        <f>D18</f>
        <v>Daouar Hicher</v>
      </c>
    </row>
    <row r="70" spans="1:10" ht="33" customHeight="1" x14ac:dyDescent="0.25">
      <c r="A70" s="277" t="s">
        <v>280</v>
      </c>
      <c r="B70" s="339" t="e">
        <f>'A1 Exploitation'!D187</f>
        <v>#DIV/0!</v>
      </c>
      <c r="C70" s="339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9" t="e">
        <f>'A2 Exploitation'!D187</f>
        <v>#DIV/0!</v>
      </c>
      <c r="C71" s="339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9" t="e">
        <f>'A3 Exploitation'!D187</f>
        <v>#DIV/0!</v>
      </c>
      <c r="C72" s="339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9" t="e">
        <f>'A4 Exploitation'!D187</f>
        <v>#DIV/0!</v>
      </c>
      <c r="C73" s="339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9"/>
      <c r="C74" s="339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9"/>
      <c r="C75" s="339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0" t="s">
        <v>465</v>
      </c>
      <c r="C78" s="340"/>
      <c r="D78" s="31"/>
      <c r="E78" s="31"/>
      <c r="F78" s="31"/>
      <c r="G78" s="31"/>
      <c r="H78" s="31"/>
      <c r="I78" s="31"/>
      <c r="J78" t="str">
        <f>D18</f>
        <v>Daouar Hicher</v>
      </c>
    </row>
    <row r="79" spans="1:10" ht="33" customHeight="1" x14ac:dyDescent="0.25">
      <c r="A79" s="277" t="s">
        <v>280</v>
      </c>
      <c r="B79" s="339" t="e">
        <f>'A1 Exploitation'!D249</f>
        <v>#DIV/0!</v>
      </c>
      <c r="C79" s="339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9" t="e">
        <f>'A2 Exploitation'!D249</f>
        <v>#DIV/0!</v>
      </c>
      <c r="C80" s="339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9" t="e">
        <f>'A3 Exploitation'!D249</f>
        <v>#DIV/0!</v>
      </c>
      <c r="C81" s="339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9" t="e">
        <f>'A4 Exploitation'!D249</f>
        <v>#DIV/0!</v>
      </c>
      <c r="C82" s="339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9"/>
      <c r="C83" s="339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9"/>
      <c r="C84" s="339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0" t="s">
        <v>466</v>
      </c>
      <c r="C87" s="340"/>
      <c r="D87" s="31"/>
      <c r="E87" s="31"/>
      <c r="F87" s="31"/>
      <c r="G87" s="31"/>
      <c r="H87" s="31"/>
      <c r="I87" s="31"/>
      <c r="J87" t="str">
        <f>D18</f>
        <v>Daouar Hicher</v>
      </c>
    </row>
    <row r="88" spans="1:10" ht="33" customHeight="1" x14ac:dyDescent="0.25">
      <c r="A88" s="277" t="s">
        <v>280</v>
      </c>
      <c r="B88" s="339" t="e">
        <f>'A1 Exploitation'!D304</f>
        <v>#DIV/0!</v>
      </c>
      <c r="C88" s="339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9" t="e">
        <f>'A2 Exploitation'!D304</f>
        <v>#DIV/0!</v>
      </c>
      <c r="C89" s="339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9" t="e">
        <f>'A3 Exploitation'!D304</f>
        <v>#DIV/0!</v>
      </c>
      <c r="C90" s="339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9" t="e">
        <f>'A4 Exploitation'!D304</f>
        <v>#DIV/0!</v>
      </c>
      <c r="C91" s="339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9"/>
      <c r="C92" s="339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9"/>
      <c r="C93" s="339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0" t="s">
        <v>467</v>
      </c>
      <c r="C96" s="340"/>
      <c r="D96" s="31"/>
      <c r="E96" s="31"/>
      <c r="F96" s="31"/>
      <c r="G96" s="31"/>
      <c r="H96" s="31"/>
      <c r="I96" s="31"/>
      <c r="J96" t="str">
        <f>D18</f>
        <v>Daouar Hicher</v>
      </c>
    </row>
    <row r="97" spans="1:10" ht="33" customHeight="1" x14ac:dyDescent="0.25">
      <c r="A97" s="277" t="s">
        <v>280</v>
      </c>
      <c r="B97" s="339" t="e">
        <f>'A1 Exploitation'!D371</f>
        <v>#DIV/0!</v>
      </c>
      <c r="C97" s="339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9" t="e">
        <f>'A2 Exploitation'!D371</f>
        <v>#DIV/0!</v>
      </c>
      <c r="C98" s="339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9" t="e">
        <f>'A3 Exploitation'!D371</f>
        <v>#DIV/0!</v>
      </c>
      <c r="C99" s="339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9" t="e">
        <f>'A4 Exploitation'!D371</f>
        <v>#DIV/0!</v>
      </c>
      <c r="C100" s="339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9"/>
      <c r="C101" s="339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9"/>
      <c r="C102" s="339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0" t="s">
        <v>468</v>
      </c>
      <c r="C105" s="340"/>
      <c r="D105" s="31"/>
      <c r="E105" s="31"/>
      <c r="F105" s="31"/>
      <c r="G105" s="31"/>
      <c r="H105" s="31"/>
      <c r="I105" s="31"/>
      <c r="J105" t="str">
        <f>D18</f>
        <v>Daouar Hicher</v>
      </c>
    </row>
    <row r="106" spans="1:10" ht="33" customHeight="1" x14ac:dyDescent="0.25">
      <c r="A106" s="277" t="s">
        <v>280</v>
      </c>
      <c r="B106" s="339" t="e">
        <f>'A1 Exploitation'!D429</f>
        <v>#DIV/0!</v>
      </c>
      <c r="C106" s="339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9" t="e">
        <f>'A2 Exploitation'!D429</f>
        <v>#DIV/0!</v>
      </c>
      <c r="C107" s="339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9" t="e">
        <f>'A3 Exploitation'!D429</f>
        <v>#DIV/0!</v>
      </c>
      <c r="C108" s="339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9" t="e">
        <f>'A4 Exploitation'!D429</f>
        <v>#DIV/0!</v>
      </c>
      <c r="C109" s="339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9"/>
      <c r="C110" s="339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9"/>
      <c r="C111" s="339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0" t="s">
        <v>469</v>
      </c>
      <c r="C114" s="340"/>
      <c r="D114" s="31"/>
      <c r="E114" s="31"/>
      <c r="F114" s="31"/>
      <c r="G114" s="31"/>
      <c r="H114" s="31"/>
      <c r="I114" s="31"/>
      <c r="J114" t="str">
        <f>D18</f>
        <v>Daouar Hicher</v>
      </c>
    </row>
    <row r="115" spans="1:10" ht="33" customHeight="1" x14ac:dyDescent="0.25">
      <c r="A115" s="277" t="s">
        <v>280</v>
      </c>
      <c r="B115" s="339">
        <f>'A1 Exploitation'!D476</f>
        <v>0.88095238095238093</v>
      </c>
      <c r="C115" s="339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9" t="e">
        <f>'A2 Exploitation'!D476</f>
        <v>#DIV/0!</v>
      </c>
      <c r="C116" s="339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9" t="e">
        <f>'A3 Exploitation'!D476</f>
        <v>#DIV/0!</v>
      </c>
      <c r="C117" s="339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9" t="e">
        <f>'A4 Exploitation'!D476</f>
        <v>#DIV/0!</v>
      </c>
      <c r="C118" s="339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9"/>
      <c r="C119" s="339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9"/>
      <c r="C120" s="339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0" t="s">
        <v>470</v>
      </c>
      <c r="C123" s="340"/>
      <c r="D123" s="31"/>
      <c r="E123" s="31"/>
      <c r="F123" s="31"/>
      <c r="G123" s="31"/>
      <c r="H123" s="31"/>
      <c r="I123" s="31"/>
      <c r="J123" t="str">
        <f>D18</f>
        <v>Daouar Hicher</v>
      </c>
    </row>
    <row r="124" spans="1:10" ht="33" customHeight="1" x14ac:dyDescent="0.25">
      <c r="A124" s="277" t="s">
        <v>280</v>
      </c>
      <c r="B124" s="339" t="e">
        <f>'A1 Exploitation'!D527</f>
        <v>#DIV/0!</v>
      </c>
      <c r="C124" s="339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9" t="e">
        <f>'A2 Exploitation'!D527</f>
        <v>#DIV/0!</v>
      </c>
      <c r="C125" s="339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9" t="e">
        <f>'A3 Exploitation'!D527</f>
        <v>#DIV/0!</v>
      </c>
      <c r="C126" s="339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9" t="e">
        <f>'A4 Exploitation'!D527</f>
        <v>#DIV/0!</v>
      </c>
      <c r="C127" s="339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9"/>
      <c r="C128" s="339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9"/>
      <c r="C129" s="339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0" t="s">
        <v>471</v>
      </c>
      <c r="C132" s="340"/>
      <c r="D132" s="31"/>
      <c r="E132" s="31"/>
      <c r="F132" s="31"/>
      <c r="G132" s="31"/>
      <c r="H132" s="31"/>
      <c r="I132" s="31"/>
      <c r="J132" t="str">
        <f>D18</f>
        <v>Daouar Hicher</v>
      </c>
    </row>
    <row r="133" spans="1:10" ht="33" customHeight="1" x14ac:dyDescent="0.25">
      <c r="A133" s="277" t="s">
        <v>280</v>
      </c>
      <c r="B133" s="339">
        <f>'A1 Exploitation'!D570</f>
        <v>1</v>
      </c>
      <c r="C133" s="339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9" t="e">
        <f>'A2 Exploitation'!D570</f>
        <v>#DIV/0!</v>
      </c>
      <c r="C134" s="339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9" t="e">
        <f>'A3 Exploitation'!D570</f>
        <v>#DIV/0!</v>
      </c>
      <c r="C135" s="339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9" t="e">
        <f>'A4 Exploitation'!D570</f>
        <v>#DIV/0!</v>
      </c>
      <c r="C136" s="339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9"/>
      <c r="C137" s="339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9"/>
      <c r="C138" s="339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0" t="s">
        <v>290</v>
      </c>
      <c r="C141" s="340"/>
      <c r="D141" s="31"/>
      <c r="E141" s="31"/>
      <c r="F141" s="31"/>
      <c r="G141" s="31"/>
      <c r="H141" s="31"/>
      <c r="I141" s="31"/>
      <c r="J141" t="str">
        <f>D18</f>
        <v>Daouar Hicher</v>
      </c>
    </row>
    <row r="142" spans="1:10" ht="33" customHeight="1" x14ac:dyDescent="0.25">
      <c r="A142" s="277" t="s">
        <v>280</v>
      </c>
      <c r="B142" s="339">
        <f>'A1 Exploitation'!D610</f>
        <v>0.73684210526315785</v>
      </c>
      <c r="C142" s="339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9" t="e">
        <f>'A2 Exploitation'!D610</f>
        <v>#DIV/0!</v>
      </c>
      <c r="C143" s="339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9" t="e">
        <f>'A3 Exploitation'!D610</f>
        <v>#DIV/0!</v>
      </c>
      <c r="C144" s="339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9" t="e">
        <f>'A4 Exploitation'!D610</f>
        <v>#DIV/0!</v>
      </c>
      <c r="C145" s="339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9"/>
      <c r="C146" s="339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9"/>
      <c r="C147" s="339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0" t="s">
        <v>291</v>
      </c>
      <c r="C150" s="340"/>
      <c r="D150" s="31"/>
      <c r="E150" s="31"/>
      <c r="F150" s="31"/>
      <c r="G150" s="31"/>
      <c r="H150" s="31"/>
      <c r="I150" s="31"/>
      <c r="J150" t="str">
        <f>D18</f>
        <v>Daouar Hicher</v>
      </c>
    </row>
    <row r="151" spans="1:10" ht="33" customHeight="1" x14ac:dyDescent="0.25">
      <c r="A151" s="277" t="s">
        <v>280</v>
      </c>
      <c r="B151" s="339">
        <f>'A1 Exploitation'!D673</f>
        <v>0.78378378378378377</v>
      </c>
      <c r="C151" s="339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9" t="e">
        <f>'A2 Exploitation'!D673</f>
        <v>#DIV/0!</v>
      </c>
      <c r="C152" s="339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9" t="e">
        <f>'A3 Exploitation'!D673</f>
        <v>#DIV/0!</v>
      </c>
      <c r="C153" s="339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9" t="e">
        <f>'A4 Exploitation'!D673</f>
        <v>#DIV/0!</v>
      </c>
      <c r="C154" s="339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9"/>
      <c r="C155" s="339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9"/>
      <c r="C156" s="339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1"/>
      <c r="C159" s="341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0" t="s">
        <v>472</v>
      </c>
      <c r="C160" s="340"/>
      <c r="D160" s="31"/>
      <c r="E160" s="31"/>
      <c r="F160" s="31"/>
      <c r="G160" s="31"/>
      <c r="H160" s="31"/>
      <c r="I160" s="31"/>
      <c r="J160" t="str">
        <f>D18</f>
        <v>Daouar Hicher</v>
      </c>
    </row>
    <row r="161" spans="1:10" ht="33" customHeight="1" x14ac:dyDescent="0.25">
      <c r="A161" s="277" t="s">
        <v>280</v>
      </c>
      <c r="B161" s="339">
        <f>'A1 Exploitation'!D702</f>
        <v>0.8666666666666667</v>
      </c>
      <c r="C161" s="339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9" t="e">
        <f>'A2 Exploitation'!D702</f>
        <v>#DIV/0!</v>
      </c>
      <c r="C162" s="339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9" t="e">
        <f>'A3 Exploitation'!D702</f>
        <v>#DIV/0!</v>
      </c>
      <c r="C163" s="339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9" t="e">
        <f>'A4 Exploitation'!D702</f>
        <v>#DIV/0!</v>
      </c>
      <c r="C164" s="339"/>
    </row>
    <row r="165" spans="1:10" ht="33" customHeight="1" x14ac:dyDescent="0.25">
      <c r="A165" s="276" t="s">
        <v>284</v>
      </c>
      <c r="B165" s="339"/>
      <c r="C165" s="339"/>
    </row>
    <row r="166" spans="1:10" ht="18" x14ac:dyDescent="0.25">
      <c r="A166" s="276" t="s">
        <v>285</v>
      </c>
      <c r="B166" s="339"/>
      <c r="C166" s="339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0" t="s">
        <v>473</v>
      </c>
      <c r="C169" s="340"/>
      <c r="J169" t="str">
        <f>D18</f>
        <v>Daouar Hicher</v>
      </c>
    </row>
    <row r="170" spans="1:10" ht="33" customHeight="1" x14ac:dyDescent="0.25">
      <c r="A170" s="277" t="s">
        <v>280</v>
      </c>
      <c r="B170" s="339">
        <f>'A1 Exploitation'!D726</f>
        <v>1</v>
      </c>
      <c r="C170" s="339"/>
    </row>
    <row r="171" spans="1:10" ht="33" customHeight="1" x14ac:dyDescent="0.25">
      <c r="A171" s="276" t="s">
        <v>281</v>
      </c>
      <c r="B171" s="339" t="e">
        <f>'A2 Exploitation'!D726</f>
        <v>#DIV/0!</v>
      </c>
      <c r="C171" s="339"/>
    </row>
    <row r="172" spans="1:10" ht="33" customHeight="1" x14ac:dyDescent="0.25">
      <c r="A172" s="277" t="s">
        <v>282</v>
      </c>
      <c r="B172" s="339" t="e">
        <f>'A3 Exploitation'!D726</f>
        <v>#DIV/0!</v>
      </c>
      <c r="C172" s="339"/>
    </row>
    <row r="173" spans="1:10" ht="33" customHeight="1" x14ac:dyDescent="0.25">
      <c r="A173" s="277" t="s">
        <v>283</v>
      </c>
      <c r="B173" s="339" t="e">
        <f>'A4 Exploitation'!D726</f>
        <v>#DIV/0!</v>
      </c>
      <c r="C173" s="339"/>
    </row>
    <row r="174" spans="1:10" ht="33" customHeight="1" x14ac:dyDescent="0.25">
      <c r="A174" s="276" t="s">
        <v>284</v>
      </c>
      <c r="B174" s="339"/>
      <c r="C174" s="339"/>
    </row>
    <row r="175" spans="1:10" ht="18" x14ac:dyDescent="0.25">
      <c r="A175" s="276" t="s">
        <v>285</v>
      </c>
      <c r="B175" s="339"/>
      <c r="C175" s="339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0" t="s">
        <v>292</v>
      </c>
      <c r="C178" s="340"/>
      <c r="J178" t="str">
        <f>D18</f>
        <v>Daouar Hicher</v>
      </c>
    </row>
    <row r="179" spans="1:10" ht="33" customHeight="1" x14ac:dyDescent="0.25">
      <c r="A179" s="277" t="s">
        <v>280</v>
      </c>
      <c r="B179" s="339">
        <f>'A1 Technique'!D199</f>
        <v>0.93617021276595747</v>
      </c>
      <c r="C179" s="339"/>
    </row>
    <row r="180" spans="1:10" ht="33" customHeight="1" x14ac:dyDescent="0.25">
      <c r="A180" s="276" t="s">
        <v>281</v>
      </c>
      <c r="B180" s="339" t="e">
        <f>'A2 Technique'!D199</f>
        <v>#DIV/0!</v>
      </c>
      <c r="C180" s="339"/>
    </row>
    <row r="181" spans="1:10" ht="33" customHeight="1" x14ac:dyDescent="0.25">
      <c r="A181" s="277" t="s">
        <v>282</v>
      </c>
      <c r="B181" s="339" t="e">
        <f>'A3 Technique'!D199</f>
        <v>#DIV/0!</v>
      </c>
      <c r="C181" s="339"/>
    </row>
    <row r="182" spans="1:10" ht="33" customHeight="1" x14ac:dyDescent="0.25">
      <c r="A182" s="277" t="s">
        <v>283</v>
      </c>
      <c r="B182" s="339" t="e">
        <f>'A4 Technique'!D199</f>
        <v>#DIV/0!</v>
      </c>
      <c r="C182" s="339"/>
    </row>
    <row r="183" spans="1:10" ht="33" customHeight="1" x14ac:dyDescent="0.25">
      <c r="A183" s="276" t="s">
        <v>284</v>
      </c>
      <c r="B183" s="339"/>
      <c r="C183" s="339"/>
    </row>
    <row r="184" spans="1:10" ht="18" x14ac:dyDescent="0.25">
      <c r="A184" s="276" t="s">
        <v>285</v>
      </c>
      <c r="B184" s="339"/>
      <c r="C184" s="33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Daouar Hicher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 t="s">
        <v>477</v>
      </c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 t="s">
        <v>478</v>
      </c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>
        <v>43634</v>
      </c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>
        <f>D730</f>
        <v>0.87037037037037035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 t="s">
        <v>479</v>
      </c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 t="s">
        <v>480</v>
      </c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43634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43634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43634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43634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43634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43634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>
        <v>2</v>
      </c>
      <c r="C437" s="89"/>
      <c r="D437" s="163" t="s">
        <v>481</v>
      </c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84" x14ac:dyDescent="0.4">
      <c r="A439" s="163" t="s">
        <v>18</v>
      </c>
      <c r="B439" s="89">
        <v>1</v>
      </c>
      <c r="C439" s="89"/>
      <c r="D439" s="163" t="s">
        <v>482</v>
      </c>
      <c r="E439" s="163" t="s">
        <v>510</v>
      </c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11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0.91666666666666663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1" x14ac:dyDescent="0.4">
      <c r="A452" s="149" t="s">
        <v>360</v>
      </c>
      <c r="B452" s="89">
        <v>2</v>
      </c>
      <c r="C452" s="99" t="str">
        <f>IF(B452=0, -5, "0")</f>
        <v>0</v>
      </c>
      <c r="D452" s="111"/>
      <c r="E452" s="90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42" x14ac:dyDescent="0.4">
      <c r="A461" s="136" t="s">
        <v>417</v>
      </c>
      <c r="B461" s="89">
        <v>0</v>
      </c>
      <c r="C461" s="89"/>
      <c r="D461" s="136" t="s">
        <v>483</v>
      </c>
      <c r="E461" s="90" t="s">
        <v>484</v>
      </c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63" x14ac:dyDescent="0.4">
      <c r="A465" s="88" t="s">
        <v>328</v>
      </c>
      <c r="B465" s="89">
        <v>2</v>
      </c>
      <c r="C465" s="151"/>
      <c r="D465" s="107" t="s">
        <v>485</v>
      </c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26" x14ac:dyDescent="0.4">
      <c r="A468" s="128" t="s">
        <v>317</v>
      </c>
      <c r="B468" s="89">
        <v>0</v>
      </c>
      <c r="C468" s="89"/>
      <c r="D468" s="90" t="s">
        <v>486</v>
      </c>
      <c r="E468" s="90" t="s">
        <v>487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26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0.8666666666666667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37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0.88095238095238093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43634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43634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>
        <f>D542/(COUNT(B536:C541)*2)</f>
        <v>1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34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46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43634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 t="s">
        <v>496</v>
      </c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16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84" x14ac:dyDescent="0.4">
      <c r="A592" s="88" t="s">
        <v>87</v>
      </c>
      <c r="B592" s="89">
        <v>1</v>
      </c>
      <c r="C592" s="89"/>
      <c r="D592" s="90" t="s">
        <v>506</v>
      </c>
      <c r="E592" s="90" t="s">
        <v>497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126" x14ac:dyDescent="0.4">
      <c r="A596" s="265" t="s">
        <v>88</v>
      </c>
      <c r="B596" s="89">
        <v>0</v>
      </c>
      <c r="C596" s="116">
        <f>IF(B596=0, -5, "0")</f>
        <v>-5</v>
      </c>
      <c r="D596" s="181" t="s">
        <v>511</v>
      </c>
      <c r="E596" s="181" t="s">
        <v>498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/>
      <c r="F605" s="90"/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12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>
        <f>D606/(COUNT(B592:C597,B599:C605)*2)</f>
        <v>0.54545454545454541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28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>
        <f>D609/(COUNT(B579:C587,B592:C605)*2)</f>
        <v>0.73684210526315785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43634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18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>
        <f>D627/(COUNT(B618:C626)*2)</f>
        <v>1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126" x14ac:dyDescent="0.4">
      <c r="A635" s="109" t="s">
        <v>91</v>
      </c>
      <c r="B635" s="89">
        <v>0</v>
      </c>
      <c r="C635" s="89"/>
      <c r="D635" s="88" t="s">
        <v>512</v>
      </c>
      <c r="E635" s="90" t="s">
        <v>494</v>
      </c>
      <c r="F635" s="90"/>
      <c r="G635" s="83"/>
    </row>
    <row r="636" spans="1:7" ht="84" x14ac:dyDescent="0.4">
      <c r="A636" s="138" t="s">
        <v>419</v>
      </c>
      <c r="B636" s="89">
        <v>0</v>
      </c>
      <c r="C636" s="99"/>
      <c r="D636" s="139" t="s">
        <v>513</v>
      </c>
      <c r="E636" s="90" t="s">
        <v>492</v>
      </c>
      <c r="F636" s="90"/>
      <c r="G636" s="83"/>
    </row>
    <row r="637" spans="1:7" ht="87.75" customHeight="1" x14ac:dyDescent="0.4">
      <c r="A637" s="138" t="s">
        <v>418</v>
      </c>
      <c r="B637" s="89">
        <v>0</v>
      </c>
      <c r="C637" s="99"/>
      <c r="D637" s="139" t="s">
        <v>499</v>
      </c>
      <c r="E637" s="90" t="s">
        <v>493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10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0.625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84" x14ac:dyDescent="0.4">
      <c r="A655" s="138" t="s">
        <v>419</v>
      </c>
      <c r="B655" s="89">
        <v>1</v>
      </c>
      <c r="C655" s="99"/>
      <c r="D655" s="139" t="s">
        <v>495</v>
      </c>
      <c r="E655" s="90" t="s">
        <v>492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26" x14ac:dyDescent="0.4">
      <c r="A665" s="266" t="s">
        <v>317</v>
      </c>
      <c r="B665" s="89">
        <v>0</v>
      </c>
      <c r="C665" s="99">
        <f>IF(B665=0, -5, "0")</f>
        <v>-5</v>
      </c>
      <c r="D665" s="337" t="s">
        <v>514</v>
      </c>
      <c r="E665" s="338" t="s">
        <v>487</v>
      </c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0.61538461538461542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58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0.78378378378378377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475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43634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1</v>
      </c>
      <c r="C683" s="89"/>
      <c r="D683" s="90" t="s">
        <v>491</v>
      </c>
      <c r="E683" s="90" t="s">
        <v>507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84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489</v>
      </c>
      <c r="E688" s="135" t="s">
        <v>490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105" x14ac:dyDescent="0.4">
      <c r="A697" s="177" t="s">
        <v>318</v>
      </c>
      <c r="B697" s="89">
        <v>0</v>
      </c>
      <c r="C697" s="99"/>
      <c r="D697" s="88" t="s">
        <v>488</v>
      </c>
      <c r="E697" s="90" t="s">
        <v>515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0.8666666666666667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43634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>
        <v>2</v>
      </c>
      <c r="C710" s="185"/>
      <c r="D710" s="179" t="s">
        <v>480</v>
      </c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235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0.87037037037037035</v>
      </c>
      <c r="E730" s="3"/>
      <c r="F730" s="3"/>
    </row>
  </sheetData>
  <sheetProtection algorithmName="SHA-512" hashValue="LpjIDYWptQeh5Y2Q8cN0arI24uT2XkIRn8PuqCF/C+JF+smGjNN4vo3CETg31ACos6PNtDCW3NBbqM6IizbVnw==" saltValue="utWbEmkf4bJFw89RehiEnA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592:B597 B195:B202 B207:B226 B113:B119 B148:B164 B394:B414 B359:B366 B56:B63 B324:B343 B39:B42 B536:B541 B599:B605 B546:B555 B506:B516 B618:B626 B122:B128 B681:B700 B558:B565 B85:B102 B312:B319 B379:B389 B465:B471 B519:B525 B417:B424 B492:B504 B292:B299 B719:B721 B662:B668 B21:B25 B66:B82 B257:B264 B348:B356 B178:B185 B449:B463 B643:B649 B269:B289 B231:B235 B710:B714 B105:B110 B140:B146 B237:B244 B437:B444 B528:B529 B484:B490 B631:B638 B30:B37 B579:B587 B654:B660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Daouar Hicher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Dhia Mechlaoui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Le directeur magasin (M Aymen Rebai)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>
        <f>D199</f>
        <v>0.93617021276595747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99" x14ac:dyDescent="0.3">
      <c r="A17" s="4" t="s">
        <v>225</v>
      </c>
      <c r="B17" s="42">
        <v>1</v>
      </c>
      <c r="C17" s="42"/>
      <c r="D17" s="43" t="s">
        <v>516</v>
      </c>
      <c r="E17" s="43" t="s">
        <v>505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9</v>
      </c>
    </row>
    <row r="23" spans="1:7" x14ac:dyDescent="0.3">
      <c r="A23" s="440" t="s">
        <v>251</v>
      </c>
      <c r="B23" s="441"/>
      <c r="C23" s="442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14</v>
      </c>
    </row>
    <row r="34" spans="1:6" x14ac:dyDescent="0.3">
      <c r="A34" s="440" t="s">
        <v>251</v>
      </c>
      <c r="B34" s="441"/>
      <c r="C34" s="442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4</v>
      </c>
    </row>
    <row r="43" spans="1:6" x14ac:dyDescent="0.3">
      <c r="A43" s="440" t="s">
        <v>251</v>
      </c>
      <c r="B43" s="441"/>
      <c r="C43" s="442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12</v>
      </c>
    </row>
    <row r="53" spans="1:6" x14ac:dyDescent="0.3">
      <c r="A53" s="440" t="s">
        <v>251</v>
      </c>
      <c r="B53" s="441"/>
      <c r="C53" s="442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50.25" x14ac:dyDescent="0.35">
      <c r="A56" s="15" t="s">
        <v>148</v>
      </c>
      <c r="B56" s="42">
        <v>1</v>
      </c>
      <c r="C56" s="4" t="str">
        <f>IF(B56=0, -5, "0")</f>
        <v>0</v>
      </c>
      <c r="D56" s="43" t="s">
        <v>501</v>
      </c>
      <c r="E56" s="43" t="s">
        <v>502</v>
      </c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82.5" x14ac:dyDescent="0.3">
      <c r="A59" s="5" t="s">
        <v>79</v>
      </c>
      <c r="B59" s="42">
        <v>0</v>
      </c>
      <c r="C59" s="42"/>
      <c r="D59" s="43" t="s">
        <v>509</v>
      </c>
      <c r="E59" s="43" t="s">
        <v>508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 t="s">
        <v>500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11</v>
      </c>
    </row>
    <row r="64" spans="1:6" x14ac:dyDescent="0.3">
      <c r="A64" s="440" t="s">
        <v>251</v>
      </c>
      <c r="B64" s="441"/>
      <c r="C64" s="442"/>
      <c r="D64" s="332">
        <f>D63/(COUNT(B56:C62)*2)</f>
        <v>0.7857142857142857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14</v>
      </c>
    </row>
    <row r="162" spans="1:6" x14ac:dyDescent="0.3">
      <c r="A162" s="440" t="s">
        <v>251</v>
      </c>
      <c r="B162" s="441"/>
      <c r="C162" s="442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6</v>
      </c>
    </row>
    <row r="170" spans="1:6" x14ac:dyDescent="0.3">
      <c r="A170" s="440" t="s">
        <v>251</v>
      </c>
      <c r="B170" s="441"/>
      <c r="C170" s="442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ht="49.5" x14ac:dyDescent="0.3">
      <c r="A173" s="4" t="s">
        <v>152</v>
      </c>
      <c r="B173" s="42">
        <v>0</v>
      </c>
      <c r="C173" s="42"/>
      <c r="D173" s="43" t="s">
        <v>503</v>
      </c>
      <c r="E173" s="43" t="s">
        <v>504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6</v>
      </c>
    </row>
    <row r="178" spans="1:7" x14ac:dyDescent="0.3">
      <c r="A178" s="440" t="s">
        <v>251</v>
      </c>
      <c r="B178" s="441"/>
      <c r="C178" s="442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10</v>
      </c>
    </row>
    <row r="187" spans="1:7" x14ac:dyDescent="0.3">
      <c r="A187" s="440" t="s">
        <v>251</v>
      </c>
      <c r="B187" s="441"/>
      <c r="C187" s="442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2</v>
      </c>
    </row>
    <row r="195" spans="1:6" x14ac:dyDescent="0.3">
      <c r="A195" s="440" t="s">
        <v>251</v>
      </c>
      <c r="B195" s="441"/>
      <c r="C195" s="442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0.93617021276595747</v>
      </c>
    </row>
  </sheetData>
  <sheetProtection algorithmName="SHA-512" hashValue="O3105TCuCaYD9eoKN3GWTjoKtCTheThnhQXQMyEBaXki0+Oq18qc5RVMYOOFMEE0DIazGc4aMvFeFpduqjoBlw==" saltValue="e5qMdqZC9ZZ8eNiDPHWKL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Daouar Hicher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Daouar Hicher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Dhia Mechlaoui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Le directeur magasin (M Aymen Rebai)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Daouar Hicher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Daouar Hicher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Dhia Mechlaoui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Le directeur magasin (M Aymen Rebai)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Daouar Hicher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Daouar Hicher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Dhia Mechlaoui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Le directeur magasin (M Aymen Rebai)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43634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2019-06-24T20:55:53Z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790432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