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oussalem\2019\4\"/>
    </mc:Choice>
  </mc:AlternateContent>
  <bookViews>
    <workbookView xWindow="0" yWindow="0" windowWidth="20490" windowHeight="904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<sst xmlns="http://schemas.openxmlformats.org/spreadsheetml/2006/main" count="5880" uniqueCount="522">
  <si>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</si>
  <si>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</si>
  <si>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</si>
  <si>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</si>
  <si>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</si>
  <si>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</si>
  <si>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</si>
  <si>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</si>
  <si>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</si>
  <si>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</si>
  <si>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</si>
  <si>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</si>
  <si>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</si>
  <si>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</si>
  <si>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</si>
  <si>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</si>
  <si>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</si>
  <si>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</si>
  <si>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</si>
  <si>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</si>
  <si>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</si>
  <si>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</si>
  <si>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</si>
  <si>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</si>
  <si>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</si>
  <si>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</si>
  <si>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</si>
  <si>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</si>
  <si>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</si>
  <si>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</si>
  <si>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</si>
  <si>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</si>
  <si>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</si>
  <si>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</si>
  <si>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</si>
  <si>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</si>
  <si>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</si>
  <si>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</si>
  <si>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</si>
  <si>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</si>
  <si>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</si>
  <si>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</si>
  <si>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</si>
  <si>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</si>
  <si>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</si>
  <si>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</si>
  <si>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</si>
  <si>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</si>
  <si>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</si>
  <si>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</si>
  <si>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</si>
  <si>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</si>
  <si>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</si>
  <si>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</si>
  <si>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</si>
  <si>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</si>
  <si>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</si>
  <si>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</si>
  <si>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</si>
  <si>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</si>
  <si>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</si>
  <si>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</si>
  <si>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</si>
  <si>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</si>
  <si>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</si>
  <si>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</si>
  <si>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</si>
  <si>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</si>
  <si>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</si>
  <si>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</si>
  <si>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</si>
  <si>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</si>
  <si>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</si>
  <si>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</si>
  <si>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</si>
  <si>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</si>
  <si>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</si>
  <si>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</si>
  <si>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</si>
  <si>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</si>
  <si>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</si>
  <si>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</si>
  <si>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</si>
  <si>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</si>
  <si>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</si>
  <si>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</si>
  <si>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</si>
  <si>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</si>
  <si>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</si>
  <si>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</si>
  <si>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</si>
  <si>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</si>
  <si>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</si>
  <si>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</si>
  <si>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</si>
  <si>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</si>
  <si>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</si>
  <si>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</si>
  <si>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</si>
  <si>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</si>
  <si>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</si>
  <si>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</si>
  <si>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</si>
  <si>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</si>
  <si>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</si>
  <si>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</si>
  <si>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</si>
  <si>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</si>
  <si>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</si>
  <si>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</si>
  <si>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</si>
  <si>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</si>
  <si>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</si>
  <si>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</si>
  <si>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</si>
  <si>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</si>
  <si>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</si>
  <si>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</si>
  <si>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</si>
  <si>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</si>
  <si>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</si>
  <si>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</si>
  <si>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</si>
  <si>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</si>
  <si>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</si>
  <si>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</si>
  <si>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</si>
  <si>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</si>
  <si>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</si>
  <si>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</si>
  <si>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</si>
  <si>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</si>
  <si>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</si>
  <si>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</si>
  <si>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</si>
  <si>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</si>
  <si>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</si>
  <si>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</si>
  <si>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</si>
  <si>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</si>
  <si>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</si>
  <si>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</si>
  <si>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</si>
  <si>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</si>
  <si>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</si>
  <si>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</si>
  <si>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</si>
  <si>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</si>
  <si>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</si>
  <si>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</si>
  <si>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</si>
  <si>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</si>
  <si>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</si>
  <si>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</si>
  <si>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</si>
  <si>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</si>
  <si>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</si>
  <si>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</si>
  <si>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</si>
  <si>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</si>
  <si>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</si>
  <si>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</si>
  <si>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</si>
  <si>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</si>
  <si>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</si>
  <si>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</si>
  <si>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</si>
  <si>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</si>
  <si>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</si>
  <si>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</si>
  <si>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</si>
  <si>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</si>
  <si>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</si>
  <si>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</si>
  <si>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</si>
  <si>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</si>
  <si>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</si>
  <si>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</si>
  <si>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</si>
  <si>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</si>
  <si>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</si>
  <si>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</si>
  <si>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</si>
  <si>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</si>
  <si>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</si>
  <si>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</si>
  <si>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</si>
  <si>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</si>
  <si>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</si>
  <si>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</si>
  <si>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</si>
  <si>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</si>
  <si>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</si>
  <si>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</si>
  <si>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</si>
  <si>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</si>
  <si>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</si>
  <si>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</si>
  <si>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</si>
  <si>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</si>
  <si>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</si>
  <si>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</si>
  <si>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</si>
  <si>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</si>
  <si>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</si>
  <si>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</si>
  <si>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</si>
  <si>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</si>
  <si>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</si>
  <si>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</si>
  <si>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</si>
  <si>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</si>
  <si>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</si>
  <si>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</si>
  <si>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</si>
  <si>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</si>
  <si>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</si>
  <si>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</si>
  <si>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</si>
  <si>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</si>
  <si>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</si>
  <si>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</si>
  <si>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</si>
  <si>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</si>
  <si>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</si>
  <si>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</si>
  <si>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</si>
  <si>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</si>
  <si>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</si>
  <si>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</si>
  <si>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</si>
  <si>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</si>
  <si>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</si>
  <si>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</si>
  <si>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</si>
  <si>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</si>
  <si>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</si>
  <si>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</si>
  <si>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</si>
  <si>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</si>
  <si>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</si>
  <si>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</si>
  <si>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</si>
  <si>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</si>
  <si>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</si>
  <si>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</si>
  <si>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</si>
  <si>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</si>
  <si>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</si>
  <si>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</si>
  <si>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</si>
  <si>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</si>
  <si>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</si>
  <si>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</si>
  <si>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</si>
  <si>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</si>
  <si>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</si>
  <si>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</si>
  <si>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</si>
  <si>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</si>
  <si>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</si>
  <si>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</si>
  <si>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</si>
  <si>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</si>
  <si>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</si>
  <si>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</si>
  <si>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</si>
  <si>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</si>
  <si>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</si>
  <si>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</si>
  <si>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</si>
  <si>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</si>
  <si>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</si>
  <si>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</si>
  <si>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</si>
  <si>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</si>
  <si>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</si>
  <si>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</si>
  <si>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</si>
  <si>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</si>
  <si>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</si>
  <si>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</si>
  <si>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</si>
  <si>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</si>
  <si>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</si>
  <si>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</si>
  <si>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</si>
  <si>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</si>
  <si>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</si>
  <si>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</si>
  <si>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</si>
  <si>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</si>
  <si>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</si>
  <si>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</si>
  <si>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</si>
  <si>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</si>
  <si>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</si>
  <si>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</si>
  <si>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</si>
  <si>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</si>
  <si>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</si>
  <si>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</si>
  <si>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</si>
  <si>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</si>
  <si>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</si>
  <si>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</si>
  <si>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</si>
  <si>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</si>
  <si>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</si>
  <si>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</si>
  <si>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</si>
  <si>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</si>
  <si>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</si>
  <si>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</si>
  <si>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</si>
  <si>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</si>
  <si>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</si>
  <si>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</si>
  <si>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</si>
  <si>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</si>
  <si>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</si>
  <si>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</si>
  <si>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</si>
  <si>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</si>
  <si>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</si>
  <si>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</si>
  <si>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</si>
  <si>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</si>
  <si>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</si>
  <si>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</si>
  <si>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</si>
  <si>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</si>
  <si>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</si>
  <si>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</si>
  <si>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</si>
  <si>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</si>
  <si>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</si>
  <si>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</si>
  <si>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</si>
  <si>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</si>
  <si>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</si>
  <si>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</si>
  <si>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</si>
  <si>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</si>
  <si>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</si>
  <si>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</si>
  <si>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</si>
  <si>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</si>
  <si>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</si>
  <si>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</si>
  <si>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</si>
  <si>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</si>
  <si>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</si>
  <si>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</si>
  <si>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</si>
  <si>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</si>
  <si>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</si>
  <si>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</si>
  <si>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</si>
  <si>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</si>
  <si>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</si>
  <si>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</si>
  <si>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</si>
  <si>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</si>
  <si>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</si>
  <si>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</si>
  <si>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</si>
  <si>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</si>
  <si>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</si>
  <si>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</si>
  <si>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</si>
  <si>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</si>
  <si>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</si>
  <si>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</si>
  <si>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</si>
  <si>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</si>
  <si>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</si>
  <si>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</si>
  <si>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</si>
  <si>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</si>
  <si>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</si>
  <si>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</si>
  <si>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</si>
  <si>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</si>
  <si>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</si>
  <si>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</si>
  <si>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</si>
  <si>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</si>
  <si>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</si>
  <si>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</si>
  <si>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</si>
  <si>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</si>
  <si>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</si>
  <si>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</si>
  <si>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</si>
  <si>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</si>
  <si>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</si>
  <si>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</si>
  <si>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</si>
  <si>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</si>
  <si>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</si>
  <si>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</si>
  <si>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</si>
  <si>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</si>
  <si>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</si>
  <si>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</si>
  <si>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</si>
  <si>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</si>
  <si>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</si>
  <si>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</si>
  <si>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</si>
  <si>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</si>
  <si>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</si>
  <si>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</si>
  <si>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</si>
  <si>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</si>
  <si>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</si>
  <si>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</si>
  <si>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</si>
  <si>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</si>
  <si>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</si>
  <si>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</si>
  <si>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</si>
  <si>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</si>
  <si>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</si>
  <si>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</si>
  <si>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</si>
  <si>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</si>
  <si>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</si>
  <si>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</si>
  <si>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</si>
  <si>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</si>
  <si>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</si>
  <si>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</si>
  <si>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</si>
  <si>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</si>
  <si>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</si>
  <si>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</si>
  <si>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</si>
  <si>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</si>
  <si>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</si>
  <si>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</si>
  <si>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</si>
  <si>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</si>
  <si>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</si>
  <si>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</si>
  <si>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</si>
  <si>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</si>
  <si>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</si>
  <si>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</si>
  <si>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</si>
  <si>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</si>
  <si>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</si>
  <si>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</si>
  <si>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</si>
  <si>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</si>
  <si>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</si>
  <si>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</si>
  <si>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</si>
  <si>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</si>
  <si>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</si>
  <si>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</si>
  <si>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</si>
  <si>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</si>
  <si>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</si>
  <si>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</si>
  <si>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</si>
  <si>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</si>
  <si>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</si>
  <si>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</si>
  <si>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</si>
  <si>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</si>
  <si>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</si>
  <si>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</si>
  <si>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</si>
  <si>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La balance n'était pas propre le jour de l'audit.</t>
  </si>
  <si>
    <t>Renforcer le nettoyage.</t>
  </si>
  <si>
    <t>Veuillez afficher une feuille d'indication du sens de sortie des déchets et de l'horaire.</t>
  </si>
  <si>
    <t>Absence du référentiel qualité 2019.</t>
  </si>
  <si>
    <t>Veuillez afficher le référentiel qualité.</t>
  </si>
  <si>
    <t>Certaines caisses de stockage n'étaient pas propres.</t>
  </si>
  <si>
    <t>La fraicheur des produits stockés n'était pas satisfaisante (tomates moisis).</t>
  </si>
  <si>
    <t>Renforcer le tri à la réception.</t>
  </si>
  <si>
    <t>Les dattes préemballés étaient dépourvues d'étiquetage.</t>
  </si>
  <si>
    <t>Veuillez identifier les produits préemballés.</t>
  </si>
  <si>
    <t>Présence de tout un lot de dattes (6 paquets) "FRUCTIDOR" de 1kg dont la DLC était dépassée depuis le 03/2019.
Présence de 21 paquets de fraises "SanLucar" de 250g dont la DLC était dépassée depuis le 17/04/19.</t>
  </si>
  <si>
    <t>Renforcer le contrôle des DLC des produits.</t>
  </si>
  <si>
    <t>La vérification du thermomètre à sonde n'était pas réalisée.
Le suivi et l'enregistrement des températures à cœur de la chaine du froid n'étaient pas réalisés depuis janvier 2019.</t>
  </si>
  <si>
    <t>Les étagères des pâtes, semoules, farines et sucres n'étaient pas propres.</t>
  </si>
  <si>
    <t>Absence et non connaissance de la procédure de destruction des produits.</t>
  </si>
  <si>
    <t>Veuillez télécharger la feuille de la procédure de destruction des produits depuis le portail et l'afficher.</t>
  </si>
  <si>
    <t>Présence de nourriture dans les casiers femmes.</t>
  </si>
  <si>
    <t>Veuillez interdire le stockage de la nourriture au niveau des casiers.</t>
  </si>
  <si>
    <t>Salle de pause et sanitaires hommes: Absence de papier essuie mains.
Sanitaires femmes: Absence du savon liquide.</t>
  </si>
  <si>
    <t>Fournir du papier essuie mains et du savon liquide au niveau des vestiaires et sanitaires.</t>
  </si>
  <si>
    <t>Assurer la réparation.</t>
  </si>
  <si>
    <t>Présence d'une lampe non fonctionnelle dans le meuble froid des produits 4 éme gamme.</t>
  </si>
  <si>
    <t>Remplacer l'éclairage non fonctionnel.</t>
  </si>
  <si>
    <t>Le taux d'hygromètrie était de 54% &lt; 65%, correct.</t>
  </si>
  <si>
    <t>Le sol était ébréché au niveau de la réserve.</t>
  </si>
  <si>
    <t>Présence de givre au niveau du meuble froid des glaces.</t>
  </si>
  <si>
    <t>Procéder au dégivrage.</t>
  </si>
  <si>
    <t>Certains produits étaient stockés dans leurs cartons.</t>
  </si>
  <si>
    <t>Assurer le décartonnage puis le stockage.</t>
  </si>
  <si>
    <t>Demander au prestataire de remplacer ces éléments.</t>
  </si>
  <si>
    <t>Absence de local poubelles.</t>
  </si>
  <si>
    <t>Prévoir un local spécifique pour les poubelles.</t>
  </si>
  <si>
    <t>Les pédales des poubelles de la salle de pause et du rayon FLEG étaient rompues.</t>
  </si>
  <si>
    <t>Présence de givre au niveau du meuble des glaces.</t>
  </si>
  <si>
    <t>Installer ces appareilles.</t>
  </si>
  <si>
    <t>M Souheil DRAOUI</t>
  </si>
  <si>
    <t>Absence de l'affichage des horaires de sortie des déchets.</t>
  </si>
  <si>
    <t>Assurer l'enregistrement quotidien des températures de la chaine du froid et périodique comme indiqué sur les feuilles pour les températures à cœur.</t>
  </si>
  <si>
    <t>Présence d'un lot du produit pois chiche "TANIT Le Jardin" dont la DLC était dépassée depuis le 24/03/19 et d'un autre lot du produit lentille vert dont la DLC était dépassée depuis le 12/04/19.</t>
  </si>
  <si>
    <t>La vérification mensuelle du thermomètre n'était pas réalisée.</t>
  </si>
  <si>
    <t>Assurer la vérification mensuelle du thermomètre.</t>
  </si>
  <si>
    <t>Réceptionniste M Mohamed</t>
  </si>
  <si>
    <t>BOU SALEM</t>
  </si>
  <si>
    <t>Renforcer le nettoyage</t>
  </si>
  <si>
    <t>Absence de distributeur savon dans la salle de pause.
Un des deux distributeur savon dans les sanitaires hommes était démonté.</t>
  </si>
  <si>
    <t>Certains portes appâts étaient défoncés.</t>
  </si>
  <si>
    <t>Le sol était ébréché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</si>
</sst>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071808"/>
        <c:axId val="1224077792"/>
      </c:barChart>
      <c:catAx>
        <c:axId val="122407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077792"/>
        <c:crosses val="autoZero"/>
        <c:auto val="1"/>
        <c:lblAlgn val="ctr"/>
        <c:lblOffset val="100"/>
        <c:noMultiLvlLbl val="0"/>
      </c:catAx>
      <c:valAx>
        <c:axId val="122407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07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1555888"/>
        <c:axId val="1271547184"/>
      </c:barChart>
      <c:catAx>
        <c:axId val="127155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547184"/>
        <c:crosses val="autoZero"/>
        <c:auto val="1"/>
        <c:lblAlgn val="ctr"/>
        <c:lblOffset val="100"/>
        <c:noMultiLvlLbl val="0"/>
      </c:catAx>
      <c:valAx>
        <c:axId val="127154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155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0.61363636363636365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1548272"/>
        <c:axId val="1271556432"/>
      </c:barChart>
      <c:catAx>
        <c:axId val="127154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556432"/>
        <c:crosses val="autoZero"/>
        <c:auto val="1"/>
        <c:lblAlgn val="ctr"/>
        <c:lblOffset val="100"/>
        <c:noMultiLvlLbl val="0"/>
      </c:catAx>
      <c:valAx>
        <c:axId val="1271556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154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2492160"/>
        <c:axId val="1272491616"/>
      </c:barChart>
      <c:catAx>
        <c:axId val="127249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91616"/>
        <c:crosses val="autoZero"/>
        <c:auto val="1"/>
        <c:lblAlgn val="ctr"/>
        <c:lblOffset val="100"/>
        <c:noMultiLvlLbl val="0"/>
      </c:catAx>
      <c:valAx>
        <c:axId val="127249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249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2480192"/>
        <c:axId val="1272490528"/>
      </c:barChart>
      <c:catAx>
        <c:axId val="127248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90528"/>
        <c:crosses val="autoZero"/>
        <c:auto val="1"/>
        <c:lblAlgn val="ctr"/>
        <c:lblOffset val="100"/>
        <c:noMultiLvlLbl val="0"/>
      </c:catAx>
      <c:valAx>
        <c:axId val="127249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248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2493248"/>
        <c:axId val="1272488352"/>
      </c:barChart>
      <c:catAx>
        <c:axId val="127249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88352"/>
        <c:crosses val="autoZero"/>
        <c:auto val="1"/>
        <c:lblAlgn val="ctr"/>
        <c:lblOffset val="100"/>
        <c:noMultiLvlLbl val="0"/>
      </c:catAx>
      <c:valAx>
        <c:axId val="1272488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249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0.78888888888888886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2488896"/>
        <c:axId val="1272482368"/>
      </c:barChart>
      <c:catAx>
        <c:axId val="127248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82368"/>
        <c:crosses val="autoZero"/>
        <c:auto val="1"/>
        <c:lblAlgn val="ctr"/>
        <c:lblOffset val="100"/>
        <c:noMultiLvlLbl val="0"/>
      </c:catAx>
      <c:valAx>
        <c:axId val="1272482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248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0.77734375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2489440"/>
        <c:axId val="1272486176"/>
      </c:barChart>
      <c:catAx>
        <c:axId val="127248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86176"/>
        <c:crosses val="autoZero"/>
        <c:auto val="1"/>
        <c:lblAlgn val="ctr"/>
        <c:lblOffset val="100"/>
        <c:noMultiLvlLbl val="0"/>
      </c:catAx>
      <c:valAx>
        <c:axId val="127248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248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0.78311631944444438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72494336"/>
        <c:axId val="1272486720"/>
        <c:extLst xmlns:c16r2="http://schemas.microsoft.com/office/drawing/2015/06/chart"/>
      </c:barChart>
      <c:catAx>
        <c:axId val="1272494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86720"/>
        <c:crosses val="autoZero"/>
        <c:auto val="1"/>
        <c:lblAlgn val="ctr"/>
        <c:lblOffset val="100"/>
        <c:noMultiLvlLbl val="0"/>
      </c:catAx>
      <c:valAx>
        <c:axId val="12724867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9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0.50121666666666664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72485088"/>
        <c:axId val="1272485632"/>
        <c:extLst xmlns:c16r2="http://schemas.microsoft.com/office/drawing/2015/06/chart"/>
      </c:barChart>
      <c:catAx>
        <c:axId val="127248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85632"/>
        <c:crosses val="autoZero"/>
        <c:auto val="1"/>
        <c:lblAlgn val="ctr"/>
        <c:lblOffset val="100"/>
        <c:noMultiLvlLbl val="0"/>
      </c:catAx>
      <c:valAx>
        <c:axId val="127248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248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072352"/>
        <c:axId val="1224077248"/>
      </c:barChart>
      <c:catAx>
        <c:axId val="122407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077248"/>
        <c:crosses val="autoZero"/>
        <c:auto val="1"/>
        <c:lblAlgn val="ctr"/>
        <c:lblOffset val="100"/>
        <c:noMultiLvlLbl val="0"/>
      </c:catAx>
      <c:valAx>
        <c:axId val="122407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072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073440"/>
        <c:axId val="1224073984"/>
      </c:barChart>
      <c:catAx>
        <c:axId val="122407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073984"/>
        <c:crosses val="autoZero"/>
        <c:auto val="1"/>
        <c:lblAlgn val="ctr"/>
        <c:lblOffset val="100"/>
        <c:noMultiLvlLbl val="0"/>
      </c:catAx>
      <c:valAx>
        <c:axId val="122407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07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6153856"/>
        <c:axId val="1096154944"/>
      </c:barChart>
      <c:catAx>
        <c:axId val="109615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6154944"/>
        <c:crosses val="autoZero"/>
        <c:auto val="1"/>
        <c:lblAlgn val="ctr"/>
        <c:lblOffset val="100"/>
        <c:noMultiLvlLbl val="0"/>
      </c:catAx>
      <c:valAx>
        <c:axId val="109615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615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1550448"/>
        <c:axId val="1271556976"/>
      </c:barChart>
      <c:catAx>
        <c:axId val="127155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556976"/>
        <c:crosses val="autoZero"/>
        <c:auto val="1"/>
        <c:lblAlgn val="ctr"/>
        <c:lblOffset val="100"/>
        <c:noMultiLvlLbl val="0"/>
      </c:catAx>
      <c:valAx>
        <c:axId val="1271556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155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1552624"/>
        <c:axId val="1271553712"/>
      </c:barChart>
      <c:catAx>
        <c:axId val="127155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553712"/>
        <c:crosses val="autoZero"/>
        <c:auto val="1"/>
        <c:lblAlgn val="ctr"/>
        <c:lblOffset val="100"/>
        <c:noMultiLvlLbl val="0"/>
      </c:catAx>
      <c:valAx>
        <c:axId val="127155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155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1559696"/>
        <c:axId val="1271560240"/>
      </c:barChart>
      <c:catAx>
        <c:axId val="127155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560240"/>
        <c:crosses val="autoZero"/>
        <c:auto val="1"/>
        <c:lblAlgn val="ctr"/>
        <c:lblOffset val="100"/>
        <c:noMultiLvlLbl val="0"/>
      </c:catAx>
      <c:valAx>
        <c:axId val="1271560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155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0.56896551724137934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1553168"/>
        <c:axId val="1271561328"/>
      </c:barChart>
      <c:catAx>
        <c:axId val="127155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561328"/>
        <c:crosses val="autoZero"/>
        <c:auto val="1"/>
        <c:lblAlgn val="ctr"/>
        <c:lblOffset val="100"/>
        <c:noMultiLvlLbl val="0"/>
      </c:catAx>
      <c:valAx>
        <c:axId val="127156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155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1555344"/>
        <c:axId val="1271554800"/>
      </c:barChart>
      <c:catAx>
        <c:axId val="127155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554800"/>
        <c:crosses val="autoZero"/>
        <c:auto val="1"/>
        <c:lblAlgn val="ctr"/>
        <c:lblOffset val="100"/>
        <c:noMultiLvlLbl val="0"/>
      </c:catAx>
      <c:valAx>
        <c:axId val="127155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155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H19" sqref="H19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7" t="s">
        <v>474</v>
      </c>
      <c r="B18" s="337"/>
      <c r="C18" s="337"/>
      <c r="D18" s="338" t="s">
        <v>517</v>
      </c>
      <c r="E18" s="338"/>
      <c r="F18" s="338"/>
      <c r="G18" s="338"/>
      <c r="H18" s="338"/>
      <c r="I18" s="338"/>
      <c r="J18" s="338"/>
      <c r="K18" s="33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39" t="s">
        <v>277</v>
      </c>
      <c r="B21" s="339"/>
      <c r="C21" s="339"/>
      <c r="D21" s="339"/>
      <c r="E21" s="339"/>
      <c r="F21" s="339"/>
      <c r="G21" s="339"/>
      <c r="H21" s="339"/>
      <c r="I21" s="339"/>
      <c r="J21" s="339"/>
      <c r="K21" s="33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BOU SALEM</v>
      </c>
    </row>
    <row r="24" spans="1:11" ht="33" customHeight="1" x14ac:dyDescent="0.25">
      <c r="A24" s="277" t="s">
        <v>280</v>
      </c>
      <c r="B24" s="341">
        <f>AVERAGE('A1 Exploitation'!D730,'A1 Technique'!D199)</f>
        <v>0.78311631944444438</v>
      </c>
      <c r="C24" s="341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1" t="e">
        <f>AVERAGE('A2 Exploitation'!D730,'A2 Technique'!D199)</f>
        <v>#DIV/0!</v>
      </c>
      <c r="C25" s="341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1" t="e">
        <f>AVERAGE('A3 Exploitation'!D730,'A3 Technique'!D199)</f>
        <v>#DIV/0!</v>
      </c>
      <c r="C26" s="341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1" t="e">
        <f>AVERAGE('A4 Exploitation'!D730,'A4 Technique'!D199)</f>
        <v>#DIV/0!</v>
      </c>
      <c r="C27" s="341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1"/>
      <c r="C28" s="341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1"/>
      <c r="C29" s="341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BOU SALEM</v>
      </c>
    </row>
    <row r="34" spans="1:10" ht="33" customHeight="1" x14ac:dyDescent="0.25">
      <c r="A34" s="277" t="s">
        <v>280</v>
      </c>
      <c r="B34" s="341">
        <f>'A1 Exploitation'!D730</f>
        <v>0.77734375</v>
      </c>
      <c r="C34" s="341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1" t="e">
        <f>'A2 Exploitation'!D730</f>
        <v>#DIV/0!</v>
      </c>
      <c r="C35" s="341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1" t="e">
        <f>'A3 Exploitation'!D730</f>
        <v>#DIV/0!</v>
      </c>
      <c r="C36" s="341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1" t="e">
        <f>'A4 Exploitation'!D730</f>
        <v>#DIV/0!</v>
      </c>
      <c r="C37" s="341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1"/>
      <c r="C38" s="341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1"/>
      <c r="C39" s="341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BOU SALEM</v>
      </c>
    </row>
    <row r="43" spans="1:10" ht="33" customHeight="1" x14ac:dyDescent="0.25">
      <c r="A43" s="277" t="s">
        <v>280</v>
      </c>
      <c r="B43" s="341">
        <f>AVERAGE('A1 Exploitation'!D728, 'A1 Technique'!D197)</f>
        <v>0.50121666666666664</v>
      </c>
      <c r="C43" s="341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1" t="e">
        <f>AVERAGE('A2 Exploitation'!D728, 'A2 Technique'!D197)</f>
        <v>#DIV/0!</v>
      </c>
      <c r="C44" s="341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1" t="e">
        <f>AVERAGE('A3 Exploitation'!D728, 'A3 Technique'!D197)</f>
        <v>#DIV/0!</v>
      </c>
      <c r="C45" s="341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1" t="e">
        <f>AVERAGE('A4 Exploitation'!D728, 'A4 Technique'!D197)</f>
        <v>#DIV/0!</v>
      </c>
      <c r="C46" s="341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1"/>
      <c r="C47" s="341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1"/>
      <c r="C48" s="341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BOU SALEM</v>
      </c>
    </row>
    <row r="52" spans="1:10" ht="33" customHeight="1" x14ac:dyDescent="0.25">
      <c r="A52" s="277" t="s">
        <v>280</v>
      </c>
      <c r="B52" s="343">
        <f>'A1 Exploitation'!D48</f>
        <v>0.86111111111111116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 t="e">
        <f>'A2 Exploitation'!D48</f>
        <v>#DIV/0!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BOU SALEM</v>
      </c>
    </row>
    <row r="61" spans="1:10" ht="33" customHeight="1" x14ac:dyDescent="0.25">
      <c r="A61" s="277" t="s">
        <v>280</v>
      </c>
      <c r="B61" s="341" t="e">
        <f>'A1 Exploitation'!D131</f>
        <v>#DIV/0!</v>
      </c>
      <c r="C61" s="341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1" t="e">
        <f>'A2 Exploitation'!D131</f>
        <v>#DIV/0!</v>
      </c>
      <c r="C62" s="341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1" t="e">
        <f>'A3 Exploitation'!D131</f>
        <v>#DIV/0!</v>
      </c>
      <c r="C63" s="341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1" t="e">
        <f>'A4 Exploitation'!D131</f>
        <v>#DIV/0!</v>
      </c>
      <c r="C64" s="341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1"/>
      <c r="C65" s="341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1"/>
      <c r="C66" s="341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BOU SALEM</v>
      </c>
    </row>
    <row r="70" spans="1:10" ht="33" customHeight="1" x14ac:dyDescent="0.25">
      <c r="A70" s="277" t="s">
        <v>280</v>
      </c>
      <c r="B70" s="341" t="e">
        <f>'A1 Exploitation'!D187</f>
        <v>#DIV/0!</v>
      </c>
      <c r="C70" s="341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1" t="e">
        <f>'A2 Exploitation'!D187</f>
        <v>#DIV/0!</v>
      </c>
      <c r="C71" s="341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1" t="e">
        <f>'A3 Exploitation'!D187</f>
        <v>#DIV/0!</v>
      </c>
      <c r="C72" s="341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1" t="e">
        <f>'A4 Exploitation'!D187</f>
        <v>#DIV/0!</v>
      </c>
      <c r="C73" s="341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1"/>
      <c r="C74" s="341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1"/>
      <c r="C75" s="341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BOU SALEM</v>
      </c>
    </row>
    <row r="79" spans="1:10" ht="33" customHeight="1" x14ac:dyDescent="0.25">
      <c r="A79" s="277" t="s">
        <v>280</v>
      </c>
      <c r="B79" s="341" t="e">
        <f>'A1 Exploitation'!D249</f>
        <v>#DIV/0!</v>
      </c>
      <c r="C79" s="341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1" t="e">
        <f>'A2 Exploitation'!D249</f>
        <v>#DIV/0!</v>
      </c>
      <c r="C80" s="341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1" t="e">
        <f>'A3 Exploitation'!D249</f>
        <v>#DIV/0!</v>
      </c>
      <c r="C81" s="341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1" t="e">
        <f>'A4 Exploitation'!D249</f>
        <v>#DIV/0!</v>
      </c>
      <c r="C82" s="341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1"/>
      <c r="C83" s="341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1"/>
      <c r="C84" s="341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BOU SALEM</v>
      </c>
    </row>
    <row r="88" spans="1:10" ht="33" customHeight="1" x14ac:dyDescent="0.25">
      <c r="A88" s="277" t="s">
        <v>280</v>
      </c>
      <c r="B88" s="341" t="e">
        <f>'A1 Exploitation'!D304</f>
        <v>#DIV/0!</v>
      </c>
      <c r="C88" s="341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1" t="e">
        <f>'A2 Exploitation'!D304</f>
        <v>#DIV/0!</v>
      </c>
      <c r="C89" s="341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1" t="e">
        <f>'A3 Exploitation'!D304</f>
        <v>#DIV/0!</v>
      </c>
      <c r="C90" s="341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1" t="e">
        <f>'A4 Exploitation'!D304</f>
        <v>#DIV/0!</v>
      </c>
      <c r="C91" s="341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1"/>
      <c r="C92" s="341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1"/>
      <c r="C93" s="341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BOU SALEM</v>
      </c>
    </row>
    <row r="97" spans="1:10" ht="33" customHeight="1" x14ac:dyDescent="0.25">
      <c r="A97" s="277" t="s">
        <v>280</v>
      </c>
      <c r="B97" s="341" t="e">
        <f>'A1 Exploitation'!D371</f>
        <v>#DIV/0!</v>
      </c>
      <c r="C97" s="341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1" t="e">
        <f>'A2 Exploitation'!D371</f>
        <v>#DIV/0!</v>
      </c>
      <c r="C98" s="341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1" t="e">
        <f>'A3 Exploitation'!D371</f>
        <v>#DIV/0!</v>
      </c>
      <c r="C99" s="341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1" t="e">
        <f>'A4 Exploitation'!D371</f>
        <v>#DIV/0!</v>
      </c>
      <c r="C100" s="341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1"/>
      <c r="C101" s="341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1"/>
      <c r="C102" s="341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BOU SALEM</v>
      </c>
    </row>
    <row r="106" spans="1:10" ht="33" customHeight="1" x14ac:dyDescent="0.25">
      <c r="A106" s="277" t="s">
        <v>280</v>
      </c>
      <c r="B106" s="341" t="e">
        <f>'A1 Exploitation'!D429</f>
        <v>#DIV/0!</v>
      </c>
      <c r="C106" s="341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1" t="e">
        <f>'A2 Exploitation'!D429</f>
        <v>#DIV/0!</v>
      </c>
      <c r="C107" s="341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1" t="e">
        <f>'A3 Exploitation'!D429</f>
        <v>#DIV/0!</v>
      </c>
      <c r="C108" s="341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1" t="e">
        <f>'A4 Exploitation'!D429</f>
        <v>#DIV/0!</v>
      </c>
      <c r="C109" s="341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1"/>
      <c r="C110" s="341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1"/>
      <c r="C111" s="341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BOU SALEM</v>
      </c>
    </row>
    <row r="115" spans="1:10" ht="33" customHeight="1" x14ac:dyDescent="0.25">
      <c r="A115" s="277" t="s">
        <v>280</v>
      </c>
      <c r="B115" s="341">
        <f>'A1 Exploitation'!D476</f>
        <v>0.56896551724137934</v>
      </c>
      <c r="C115" s="341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1" t="e">
        <f>'A2 Exploitation'!D476</f>
        <v>#DIV/0!</v>
      </c>
      <c r="C116" s="341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1" t="e">
        <f>'A3 Exploitation'!D476</f>
        <v>#DIV/0!</v>
      </c>
      <c r="C117" s="341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1" t="e">
        <f>'A4 Exploitation'!D476</f>
        <v>#DIV/0!</v>
      </c>
      <c r="C118" s="341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1"/>
      <c r="C119" s="341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1"/>
      <c r="C120" s="341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BOU SALEM</v>
      </c>
    </row>
    <row r="124" spans="1:10" ht="33" customHeight="1" x14ac:dyDescent="0.25">
      <c r="A124" s="277" t="s">
        <v>280</v>
      </c>
      <c r="B124" s="341" t="e">
        <f>'A1 Exploitation'!D527</f>
        <v>#DIV/0!</v>
      </c>
      <c r="C124" s="341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1" t="e">
        <f>'A2 Exploitation'!D527</f>
        <v>#DIV/0!</v>
      </c>
      <c r="C125" s="341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1" t="e">
        <f>'A3 Exploitation'!D527</f>
        <v>#DIV/0!</v>
      </c>
      <c r="C126" s="341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1" t="e">
        <f>'A4 Exploitation'!D527</f>
        <v>#DIV/0!</v>
      </c>
      <c r="C127" s="341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1"/>
      <c r="C128" s="341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1"/>
      <c r="C129" s="341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BOU SALEM</v>
      </c>
    </row>
    <row r="133" spans="1:10" ht="33" customHeight="1" x14ac:dyDescent="0.25">
      <c r="A133" s="277" t="s">
        <v>280</v>
      </c>
      <c r="B133" s="341" t="e">
        <f>'A1 Exploitation'!D570</f>
        <v>#DIV/0!</v>
      </c>
      <c r="C133" s="341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1" t="e">
        <f>'A2 Exploitation'!D570</f>
        <v>#DIV/0!</v>
      </c>
      <c r="C134" s="341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1" t="e">
        <f>'A3 Exploitation'!D570</f>
        <v>#DIV/0!</v>
      </c>
      <c r="C135" s="341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1" t="e">
        <f>'A4 Exploitation'!D570</f>
        <v>#DIV/0!</v>
      </c>
      <c r="C136" s="341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1"/>
      <c r="C137" s="341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1"/>
      <c r="C138" s="341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BOU SALEM</v>
      </c>
    </row>
    <row r="142" spans="1:10" ht="33" customHeight="1" x14ac:dyDescent="0.25">
      <c r="A142" s="277" t="s">
        <v>280</v>
      </c>
      <c r="B142" s="341">
        <f>'A1 Exploitation'!D610</f>
        <v>0.61363636363636365</v>
      </c>
      <c r="C142" s="341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1" t="e">
        <f>'A2 Exploitation'!D610</f>
        <v>#DIV/0!</v>
      </c>
      <c r="C143" s="341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1" t="e">
        <f>'A3 Exploitation'!D610</f>
        <v>#DIV/0!</v>
      </c>
      <c r="C144" s="341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1" t="e">
        <f>'A4 Exploitation'!D610</f>
        <v>#DIV/0!</v>
      </c>
      <c r="C145" s="341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1"/>
      <c r="C146" s="341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1"/>
      <c r="C147" s="341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BOU SALEM</v>
      </c>
    </row>
    <row r="151" spans="1:10" ht="33" customHeight="1" x14ac:dyDescent="0.25">
      <c r="A151" s="277" t="s">
        <v>280</v>
      </c>
      <c r="B151" s="341">
        <f>'A1 Exploitation'!D673</f>
        <v>0.94594594594594594</v>
      </c>
      <c r="C151" s="341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1" t="e">
        <f>'A2 Exploitation'!D673</f>
        <v>#DIV/0!</v>
      </c>
      <c r="C152" s="341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1" t="e">
        <f>'A3 Exploitation'!D673</f>
        <v>#DIV/0!</v>
      </c>
      <c r="C153" s="341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1" t="e">
        <f>'A4 Exploitation'!D673</f>
        <v>#DIV/0!</v>
      </c>
      <c r="C154" s="341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1"/>
      <c r="C155" s="341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1"/>
      <c r="C156" s="341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4"/>
      <c r="C159" s="34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BOU SALEM</v>
      </c>
    </row>
    <row r="161" spans="1:10" ht="33" customHeight="1" x14ac:dyDescent="0.25">
      <c r="A161" s="277" t="s">
        <v>280</v>
      </c>
      <c r="B161" s="341">
        <f>'A1 Exploitation'!D702</f>
        <v>0.9285714285714286</v>
      </c>
      <c r="C161" s="341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1" t="e">
        <f>'A2 Exploitation'!D702</f>
        <v>#DIV/0!</v>
      </c>
      <c r="C162" s="341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1" t="e">
        <f>'A3 Exploitation'!D702</f>
        <v>#DIV/0!</v>
      </c>
      <c r="C163" s="341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1" t="e">
        <f>'A4 Exploitation'!D702</f>
        <v>#DIV/0!</v>
      </c>
      <c r="C164" s="341"/>
    </row>
    <row r="165" spans="1:10" ht="33" customHeight="1" x14ac:dyDescent="0.25">
      <c r="A165" s="276" t="s">
        <v>284</v>
      </c>
      <c r="B165" s="341"/>
      <c r="C165" s="341"/>
    </row>
    <row r="166" spans="1:10" ht="18" x14ac:dyDescent="0.25">
      <c r="A166" s="276" t="s">
        <v>285</v>
      </c>
      <c r="B166" s="341"/>
      <c r="C166" s="341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BOU SALEM</v>
      </c>
    </row>
    <row r="170" spans="1:10" ht="33" customHeight="1" x14ac:dyDescent="0.25">
      <c r="A170" s="277" t="s">
        <v>280</v>
      </c>
      <c r="B170" s="341">
        <f>'A1 Exploitation'!D726</f>
        <v>0.75</v>
      </c>
      <c r="C170" s="341"/>
    </row>
    <row r="171" spans="1:10" ht="33" customHeight="1" x14ac:dyDescent="0.25">
      <c r="A171" s="276" t="s">
        <v>281</v>
      </c>
      <c r="B171" s="341" t="e">
        <f>'A2 Exploitation'!D726</f>
        <v>#DIV/0!</v>
      </c>
      <c r="C171" s="341"/>
    </row>
    <row r="172" spans="1:10" ht="33" customHeight="1" x14ac:dyDescent="0.25">
      <c r="A172" s="277" t="s">
        <v>282</v>
      </c>
      <c r="B172" s="341" t="e">
        <f>'A3 Exploitation'!D726</f>
        <v>#DIV/0!</v>
      </c>
      <c r="C172" s="341"/>
    </row>
    <row r="173" spans="1:10" ht="33" customHeight="1" x14ac:dyDescent="0.25">
      <c r="A173" s="277" t="s">
        <v>283</v>
      </c>
      <c r="B173" s="341" t="e">
        <f>'A4 Exploitation'!D726</f>
        <v>#DIV/0!</v>
      </c>
      <c r="C173" s="341"/>
    </row>
    <row r="174" spans="1:10" ht="33" customHeight="1" x14ac:dyDescent="0.25">
      <c r="A174" s="276" t="s">
        <v>284</v>
      </c>
      <c r="B174" s="341"/>
      <c r="C174" s="341"/>
    </row>
    <row r="175" spans="1:10" ht="18" x14ac:dyDescent="0.25">
      <c r="A175" s="276" t="s">
        <v>285</v>
      </c>
      <c r="B175" s="341"/>
      <c r="C175" s="341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BOU SALEM</v>
      </c>
    </row>
    <row r="179" spans="1:10" ht="33" customHeight="1" x14ac:dyDescent="0.25">
      <c r="A179" s="277" t="s">
        <v>280</v>
      </c>
      <c r="B179" s="341">
        <f>'A1 Technique'!D199</f>
        <v>0.78888888888888886</v>
      </c>
      <c r="C179" s="341"/>
    </row>
    <row r="180" spans="1:10" ht="33" customHeight="1" x14ac:dyDescent="0.25">
      <c r="A180" s="276" t="s">
        <v>281</v>
      </c>
      <c r="B180" s="341" t="e">
        <f>'A2 Technique'!D199</f>
        <v>#DIV/0!</v>
      </c>
      <c r="C180" s="341"/>
    </row>
    <row r="181" spans="1:10" ht="33" customHeight="1" x14ac:dyDescent="0.25">
      <c r="A181" s="277" t="s">
        <v>282</v>
      </c>
      <c r="B181" s="341" t="e">
        <f>'A3 Technique'!D199</f>
        <v>#DIV/0!</v>
      </c>
      <c r="C181" s="341"/>
    </row>
    <row r="182" spans="1:10" ht="33" customHeight="1" x14ac:dyDescent="0.25">
      <c r="A182" s="277" t="s">
        <v>283</v>
      </c>
      <c r="B182" s="341" t="e">
        <f>'A4 Technique'!D199</f>
        <v>#DIV/0!</v>
      </c>
      <c r="C182" s="341"/>
    </row>
    <row r="183" spans="1:10" ht="33" customHeight="1" x14ac:dyDescent="0.25">
      <c r="A183" s="276" t="s">
        <v>284</v>
      </c>
      <c r="B183" s="341"/>
      <c r="C183" s="341"/>
    </row>
    <row r="184" spans="1:10" ht="18" x14ac:dyDescent="0.25">
      <c r="A184" s="276" t="s">
        <v>285</v>
      </c>
      <c r="B184" s="341"/>
      <c r="C184" s="34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50" zoomScaleNormal="100" zoomScaleSheetLayoutView="50" workbookViewId="0">
      <selection activeCell="E26" sqref="E2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BOU SALEM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 t="s">
        <v>510</v>
      </c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 t="s">
        <v>516</v>
      </c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>
        <v>43573</v>
      </c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>
        <f>D730</f>
        <v>0.77734375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42" x14ac:dyDescent="0.4">
      <c r="A25" s="92" t="s">
        <v>373</v>
      </c>
      <c r="B25" s="89">
        <v>1</v>
      </c>
      <c r="C25" s="89"/>
      <c r="D25" s="90" t="s">
        <v>475</v>
      </c>
      <c r="E25" s="90" t="s">
        <v>518</v>
      </c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126" x14ac:dyDescent="0.4">
      <c r="A31" s="88" t="s">
        <v>322</v>
      </c>
      <c r="B31" s="89">
        <v>1</v>
      </c>
      <c r="C31" s="89"/>
      <c r="D31" s="90" t="s">
        <v>511</v>
      </c>
      <c r="E31" s="90" t="s">
        <v>477</v>
      </c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479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0.66700000000000004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0.84615384615384615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0.86111111111111116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43573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43573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43573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43573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43573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43573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3" x14ac:dyDescent="0.4">
      <c r="A437" s="163" t="s">
        <v>6</v>
      </c>
      <c r="B437" s="89">
        <v>1</v>
      </c>
      <c r="C437" s="89"/>
      <c r="D437" s="90" t="s">
        <v>502</v>
      </c>
      <c r="E437" s="90" t="s">
        <v>503</v>
      </c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44.25" customHeight="1" x14ac:dyDescent="0.4">
      <c r="A440" s="163" t="s">
        <v>35</v>
      </c>
      <c r="B440" s="89">
        <v>1</v>
      </c>
      <c r="C440" s="89"/>
      <c r="D440" s="90" t="s">
        <v>480</v>
      </c>
      <c r="E440" s="90" t="s">
        <v>476</v>
      </c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63" x14ac:dyDescent="0.4">
      <c r="A442" s="163" t="s">
        <v>44</v>
      </c>
      <c r="B442" s="89">
        <v>0</v>
      </c>
      <c r="C442" s="89"/>
      <c r="D442" s="107" t="s">
        <v>481</v>
      </c>
      <c r="E442" s="90" t="s">
        <v>482</v>
      </c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12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63" x14ac:dyDescent="0.4">
      <c r="A454" s="88" t="s">
        <v>85</v>
      </c>
      <c r="B454" s="89">
        <v>0</v>
      </c>
      <c r="C454" s="89"/>
      <c r="D454" s="107" t="s">
        <v>483</v>
      </c>
      <c r="E454" s="90" t="s">
        <v>484</v>
      </c>
      <c r="F454" s="90"/>
      <c r="G454" s="83"/>
    </row>
    <row r="455" spans="1:7" ht="131.25" customHeight="1" x14ac:dyDescent="0.45">
      <c r="A455" s="155" t="s">
        <v>48</v>
      </c>
      <c r="B455" s="89">
        <v>0</v>
      </c>
      <c r="C455" s="99">
        <f>IF(B455=0, -10, IF(B455=1, -5, "0"))</f>
        <v>-10</v>
      </c>
      <c r="D455" s="111" t="s">
        <v>485</v>
      </c>
      <c r="E455" s="90" t="s">
        <v>486</v>
      </c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478</v>
      </c>
      <c r="E465" s="107" t="s">
        <v>479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07"/>
      <c r="E466" s="107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0" x14ac:dyDescent="0.4">
      <c r="A468" s="128" t="s">
        <v>317</v>
      </c>
      <c r="B468" s="89">
        <v>0</v>
      </c>
      <c r="C468" s="89"/>
      <c r="D468" s="107" t="s">
        <v>487</v>
      </c>
      <c r="E468" s="107" t="s">
        <v>512</v>
      </c>
      <c r="F468" s="90"/>
      <c r="G468" s="83"/>
    </row>
    <row r="469" spans="1:7" ht="30" customHeight="1" x14ac:dyDescent="0.4">
      <c r="A469" s="128" t="s">
        <v>327</v>
      </c>
      <c r="B469" s="89" t="s">
        <v>30</v>
      </c>
      <c r="C469" s="89"/>
      <c r="D469" s="90"/>
      <c r="E469" s="90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0.33300000000000002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21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0.56896551724137934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43573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43573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43573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18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488</v>
      </c>
      <c r="E592" s="90" t="s">
        <v>476</v>
      </c>
      <c r="F592" s="90"/>
      <c r="G592" s="83"/>
    </row>
    <row r="593" spans="1:7" ht="130.5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513</v>
      </c>
      <c r="E593" s="90" t="s">
        <v>486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>
        <v>0</v>
      </c>
      <c r="C599" s="181"/>
      <c r="D599" s="107" t="s">
        <v>478</v>
      </c>
      <c r="E599" s="107" t="s">
        <v>479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8.5" customHeight="1" x14ac:dyDescent="0.4">
      <c r="A603" s="128" t="s">
        <v>327</v>
      </c>
      <c r="B603" s="89" t="s">
        <v>30</v>
      </c>
      <c r="C603" s="89"/>
      <c r="D603" s="90"/>
      <c r="E603" s="90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9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>
        <f>D606/(COUNT(B592:C597,B599:C605)*2)</f>
        <v>0.34615384615384615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>
        <f>D609/(COUNT(B579:C587,B592:C605)*2)</f>
        <v>0.61363636363636365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43573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1</v>
      </c>
      <c r="C624" s="89"/>
      <c r="D624" s="88" t="s">
        <v>514</v>
      </c>
      <c r="E624" s="90" t="s">
        <v>515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17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>
        <f>D627/(COUNT(B618:C626)*2)</f>
        <v>0.94444444444444442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42" x14ac:dyDescent="0.4">
      <c r="A662" s="92" t="s">
        <v>328</v>
      </c>
      <c r="B662" s="89">
        <v>0</v>
      </c>
      <c r="C662" s="205"/>
      <c r="D662" s="107" t="s">
        <v>478</v>
      </c>
      <c r="E662" s="107" t="s">
        <v>479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5.5" customHeight="1" x14ac:dyDescent="0.4">
      <c r="A666" s="128" t="s">
        <v>327</v>
      </c>
      <c r="B666" s="89" t="s">
        <v>30</v>
      </c>
      <c r="C666" s="99"/>
      <c r="D666" s="168"/>
      <c r="E666" s="168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0.33300000000000002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0.88461538461538458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0.94594594594594594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43573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147" x14ac:dyDescent="0.4">
      <c r="A697" s="177" t="s">
        <v>318</v>
      </c>
      <c r="B697" s="89">
        <v>0</v>
      </c>
      <c r="C697" s="99"/>
      <c r="D697" s="88" t="s">
        <v>489</v>
      </c>
      <c r="E697" s="90" t="s">
        <v>490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43573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84" x14ac:dyDescent="0.4">
      <c r="A710" s="109" t="s">
        <v>220</v>
      </c>
      <c r="B710" s="185">
        <v>1</v>
      </c>
      <c r="C710" s="185"/>
      <c r="D710" s="135" t="s">
        <v>491</v>
      </c>
      <c r="E710" s="135" t="s">
        <v>492</v>
      </c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126" x14ac:dyDescent="0.4">
      <c r="A714" s="182" t="s">
        <v>321</v>
      </c>
      <c r="B714" s="185">
        <v>0</v>
      </c>
      <c r="C714" s="185"/>
      <c r="D714" s="109" t="s">
        <v>493</v>
      </c>
      <c r="E714" s="109" t="s">
        <v>494</v>
      </c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1</v>
      </c>
      <c r="C721" s="89"/>
      <c r="D721" s="271">
        <v>0.5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0.63883333333333336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0.77734375</v>
      </c>
      <c r="E730" s="3"/>
      <c r="F730" s="3"/>
    </row>
  </sheetData>
  <sheetProtection algorithmName="SHA-512" hashValue="JPcpnaM3y/plsZy5kzAk3PqludQA1Bg5F13aMNo6DJAsY1Ih8C+78F746eYug0Hn7GlunKUX17Nz19nBR3MCeg==" saltValue="r2NtUMyOC0gouapKF3UVS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BOU SALEM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Réceptionniste M Mohamed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43573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>
        <f>D199</f>
        <v>0.78888888888888886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521</v>
      </c>
      <c r="E19" s="43" t="s">
        <v>495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9</v>
      </c>
    </row>
    <row r="23" spans="1:7" x14ac:dyDescent="0.3">
      <c r="A23" s="447" t="s">
        <v>251</v>
      </c>
      <c r="B23" s="450"/>
      <c r="C23" s="451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49.5" x14ac:dyDescent="0.3">
      <c r="A32" s="4" t="s">
        <v>249</v>
      </c>
      <c r="B32" s="42">
        <v>1</v>
      </c>
      <c r="C32" s="42"/>
      <c r="D32" s="43" t="s">
        <v>496</v>
      </c>
      <c r="E32" s="43" t="s">
        <v>497</v>
      </c>
      <c r="F32" s="42"/>
    </row>
    <row r="33" spans="1:6" x14ac:dyDescent="0.3">
      <c r="A33" s="447" t="s">
        <v>34</v>
      </c>
      <c r="B33" s="450"/>
      <c r="C33" s="451"/>
      <c r="D33" s="331">
        <f>SUM(B26:C32)</f>
        <v>13</v>
      </c>
    </row>
    <row r="34" spans="1:6" x14ac:dyDescent="0.3">
      <c r="A34" s="447" t="s">
        <v>251</v>
      </c>
      <c r="B34" s="450"/>
      <c r="C34" s="451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ht="33" x14ac:dyDescent="0.3">
      <c r="A46" s="4" t="s">
        <v>226</v>
      </c>
      <c r="B46" s="42">
        <v>1</v>
      </c>
      <c r="C46" s="42"/>
      <c r="D46" s="76" t="s">
        <v>499</v>
      </c>
      <c r="E46" s="42" t="s">
        <v>495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498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11</v>
      </c>
    </row>
    <row r="53" spans="1:6" x14ac:dyDescent="0.3">
      <c r="A53" s="447" t="s">
        <v>251</v>
      </c>
      <c r="B53" s="450"/>
      <c r="C53" s="451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33" x14ac:dyDescent="0.3">
      <c r="A59" s="5" t="s">
        <v>79</v>
      </c>
      <c r="B59" s="42">
        <v>1</v>
      </c>
      <c r="C59" s="42"/>
      <c r="D59" s="76" t="s">
        <v>500</v>
      </c>
      <c r="E59" s="42" t="s">
        <v>501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13</v>
      </c>
    </row>
    <row r="64" spans="1:6" x14ac:dyDescent="0.3">
      <c r="A64" s="447" t="s">
        <v>251</v>
      </c>
      <c r="B64" s="450"/>
      <c r="C64" s="451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66.75" x14ac:dyDescent="0.35">
      <c r="A155" s="14" t="s">
        <v>262</v>
      </c>
      <c r="B155" s="42">
        <v>0</v>
      </c>
      <c r="C155" s="4">
        <f>IF(B155=0, -5, "0")</f>
        <v>-5</v>
      </c>
      <c r="D155" s="43" t="s">
        <v>519</v>
      </c>
      <c r="E155" s="43" t="s">
        <v>509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9</v>
      </c>
    </row>
    <row r="162" spans="1:6" x14ac:dyDescent="0.3">
      <c r="A162" s="447" t="s">
        <v>251</v>
      </c>
      <c r="B162" s="450"/>
      <c r="C162" s="451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2</v>
      </c>
    </row>
    <row r="170" spans="1:6" x14ac:dyDescent="0.3">
      <c r="A170" s="447" t="s">
        <v>251</v>
      </c>
      <c r="B170" s="450"/>
      <c r="C170" s="45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ht="66" x14ac:dyDescent="0.3">
      <c r="A173" s="4" t="s">
        <v>152</v>
      </c>
      <c r="B173" s="42">
        <v>1</v>
      </c>
      <c r="C173" s="42"/>
      <c r="D173" s="43" t="s">
        <v>520</v>
      </c>
      <c r="E173" s="43" t="s">
        <v>504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7</v>
      </c>
    </row>
    <row r="178" spans="1:7" x14ac:dyDescent="0.3">
      <c r="A178" s="447" t="s">
        <v>251</v>
      </c>
      <c r="B178" s="450"/>
      <c r="C178" s="451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ht="49.5" x14ac:dyDescent="0.3">
      <c r="A181" s="16" t="s">
        <v>270</v>
      </c>
      <c r="B181" s="42">
        <v>0</v>
      </c>
      <c r="C181" s="42"/>
      <c r="D181" s="43" t="s">
        <v>505</v>
      </c>
      <c r="E181" s="43" t="s">
        <v>506</v>
      </c>
      <c r="F181" s="42"/>
    </row>
    <row r="182" spans="1:7" ht="49.5" x14ac:dyDescent="0.3">
      <c r="A182" s="16" t="s">
        <v>181</v>
      </c>
      <c r="B182" s="42">
        <v>0</v>
      </c>
      <c r="C182" s="42"/>
      <c r="D182" s="43" t="s">
        <v>507</v>
      </c>
      <c r="E182" s="28" t="s">
        <v>495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6</v>
      </c>
    </row>
    <row r="187" spans="1:7" x14ac:dyDescent="0.3">
      <c r="A187" s="447" t="s">
        <v>251</v>
      </c>
      <c r="B187" s="450"/>
      <c r="C187" s="451"/>
      <c r="D187" s="332">
        <f>D186/(COUNT(B181:C185)*2)</f>
        <v>0.6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508</v>
      </c>
      <c r="E192" s="42" t="s">
        <v>501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1</v>
      </c>
    </row>
    <row r="195" spans="1:6" x14ac:dyDescent="0.3">
      <c r="A195" s="447" t="s">
        <v>251</v>
      </c>
      <c r="B195" s="450"/>
      <c r="C195" s="451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0.36359999999999998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0.78888888888888886</v>
      </c>
    </row>
  </sheetData>
  <sheetProtection algorithmName="SHA-512" hashValue="ITD037JirXY+v/UqTa+0u+peYwo86u7Ew8kBC4NtgEKW76NhU37r/Fvmk8eXwUyltVMv+YLsOrjNOJ+1qw1rgA==" saltValue="3SqBLjV0g0vFnJi/0PS9x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BOU SALEM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BOU SALEM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Réceptionniste M Mohamed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43573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BOU SALEM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BOU SALEM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Réceptionniste M Mohamed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43573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BOU SALEM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BOU SALEM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Réceptionniste M Mohamed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43573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2019-04-23T17:47:27Z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