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oussalem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B153" i="43" s="1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D477" i="36" s="1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D387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17" i="36"/>
  <c r="D118" i="36" s="1"/>
  <c r="C115" i="36"/>
  <c r="A106" i="36"/>
  <c r="C91" i="36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02" i="37"/>
  <c r="D103" i="37" s="1"/>
  <c r="D532" i="43"/>
  <c r="B532" i="43" s="1"/>
  <c r="D543" i="43"/>
  <c r="B543" i="43" s="1"/>
  <c r="D544" i="43" s="1"/>
  <c r="D154" i="43"/>
  <c r="D157" i="43" s="1"/>
  <c r="D158" i="43" s="1"/>
  <c r="B71" i="29" s="1"/>
  <c r="D386" i="43"/>
  <c r="B386" i="43" s="1"/>
  <c r="D533" i="43"/>
  <c r="D534" i="43" s="1"/>
  <c r="B162" i="29" s="1"/>
  <c r="D201" i="43"/>
  <c r="D202" i="43" s="1"/>
  <c r="D261" i="43"/>
  <c r="B261" i="43" s="1"/>
  <c r="D262" i="43" s="1"/>
  <c r="D500" i="43"/>
  <c r="D63" i="37"/>
  <c r="D64" i="37" s="1"/>
  <c r="D544" i="36"/>
  <c r="D533" i="36"/>
  <c r="D534" i="36" s="1"/>
  <c r="B161" i="29" s="1"/>
  <c r="D440" i="36"/>
  <c r="D373" i="36"/>
  <c r="D374" i="36" s="1"/>
  <c r="D354" i="36"/>
  <c r="D355" i="36" s="1"/>
  <c r="D314" i="36"/>
  <c r="D315" i="36" s="1"/>
  <c r="D201" i="36"/>
  <c r="D202" i="36" s="1"/>
  <c r="D154" i="36"/>
  <c r="D155" i="36" s="1"/>
  <c r="D100" i="36"/>
  <c r="D101" i="36" s="1"/>
  <c r="D42" i="36"/>
  <c r="D43" i="36" s="1"/>
  <c r="D45" i="31"/>
  <c r="D46" i="31" s="1"/>
  <c r="B55" i="29" s="1"/>
  <c r="D43" i="31"/>
  <c r="D85" i="36"/>
  <c r="D441" i="36"/>
  <c r="D195" i="35"/>
  <c r="D317" i="36"/>
  <c r="D318" i="36" s="1"/>
  <c r="B97" i="29" s="1"/>
  <c r="D155" i="43"/>
  <c r="D478" i="36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547" i="43" l="1"/>
  <c r="B44" i="29" s="1"/>
  <c r="D204" i="43"/>
  <c r="D205" i="43" s="1"/>
  <c r="B80" i="29" s="1"/>
  <c r="D443" i="36"/>
  <c r="D444" i="36" s="1"/>
  <c r="B124" i="29" s="1"/>
  <c r="D390" i="36"/>
  <c r="D391" i="36" s="1"/>
  <c r="B115" i="29" s="1"/>
  <c r="D357" i="36"/>
  <c r="D358" i="36" s="1"/>
  <c r="B106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<sst xmlns="http://schemas.openxmlformats.org/spreadsheetml/2006/main" count="3742" uniqueCount="430">
  <si>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</si>
  <si>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</si>
  <si>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</si>
  <si>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</si>
  <si>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</si>
  <si>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</si>
  <si>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</si>
  <si>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</si>
  <si>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</si>
  <si>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</si>
  <si>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</si>
  <si>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</si>
  <si>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</si>
  <si>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</si>
  <si>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</si>
  <si>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</si>
  <si>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</si>
  <si>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</si>
  <si>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</si>
  <si>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</si>
  <si>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</si>
  <si>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</si>
  <si>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</si>
  <si>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</si>
  <si>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</si>
  <si>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</si>
  <si>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</si>
  <si>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</si>
  <si>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</si>
  <si>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</si>
  <si>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</si>
  <si>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</si>
  <si>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</si>
  <si>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</si>
  <si>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</si>
  <si>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</si>
  <si>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</si>
  <si>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</si>
  <si>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</si>
  <si>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</si>
  <si>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</si>
  <si>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</si>
  <si>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</si>
  <si>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</si>
  <si>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</si>
  <si>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</si>
  <si>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</si>
  <si>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</si>
  <si>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</si>
  <si>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</si>
  <si>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</si>
  <si>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</si>
  <si>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</si>
  <si>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</si>
  <si>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</si>
  <si>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</si>
  <si>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</si>
  <si>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</si>
  <si>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</si>
  <si>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</si>
  <si>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</si>
  <si>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</si>
  <si>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</si>
  <si>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</si>
  <si>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</si>
  <si>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</si>
  <si>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</si>
  <si>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</si>
  <si>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</si>
  <si>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</si>
  <si>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</si>
  <si>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</si>
  <si>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</si>
  <si>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</si>
  <si>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</si>
  <si>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</si>
  <si>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</si>
  <si>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</si>
  <si>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</si>
  <si>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</si>
  <si>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</si>
  <si>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</si>
  <si>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</si>
  <si>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</si>
  <si>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</si>
  <si>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</si>
  <si>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</si>
  <si>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</si>
  <si>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</si>
  <si>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</si>
  <si>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</si>
  <si>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</si>
  <si>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</si>
  <si>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</si>
  <si>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</si>
  <si>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</si>
  <si>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</si>
  <si>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</si>
  <si>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</si>
  <si>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</si>
  <si>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</si>
  <si>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</si>
  <si>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</si>
  <si>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</si>
  <si>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</si>
  <si>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</si>
  <si>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</si>
  <si>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</si>
  <si>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</si>
  <si>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</si>
  <si>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</si>
  <si>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</si>
  <si>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</si>
  <si>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</si>
  <si>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</si>
  <si>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</si>
  <si>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</si>
  <si>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</si>
  <si>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</si>
  <si>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</si>
  <si>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</si>
  <si>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</si>
  <si>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</si>
  <si>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</si>
  <si>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</si>
  <si>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</si>
  <si>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</si>
  <si>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</si>
  <si>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</si>
  <si>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</si>
  <si>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</si>
  <si>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</si>
  <si>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</si>
  <si>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</si>
  <si>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</si>
  <si>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</si>
  <si>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</si>
  <si>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</si>
  <si>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</si>
  <si>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</si>
  <si>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</si>
  <si>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</si>
  <si>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</si>
  <si>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</si>
  <si>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</si>
  <si>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</si>
  <si>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</si>
  <si>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</si>
  <si>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</si>
  <si>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</si>
  <si>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</si>
  <si>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</si>
  <si>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</si>
  <si>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</si>
  <si>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</si>
  <si>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</si>
  <si>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</si>
  <si>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</si>
  <si>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</si>
  <si>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</si>
  <si>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</si>
  <si>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</si>
  <si>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</si>
  <si>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</si>
  <si>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</si>
  <si>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</si>
  <si>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</si>
  <si>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</si>
  <si>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</si>
  <si>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</si>
  <si>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</si>
  <si>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</si>
  <si>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</si>
  <si>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</si>
  <si>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</si>
  <si>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</si>
  <si>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</si>
  <si>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</si>
  <si>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</si>
  <si>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</si>
  <si>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</si>
  <si>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</si>
  <si>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</si>
  <si>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</si>
  <si>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</si>
  <si>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</si>
  <si>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</si>
  <si>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</si>
  <si>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</si>
  <si>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</si>
  <si>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</si>
  <si>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</si>
  <si>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</si>
  <si>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</si>
  <si>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</si>
  <si>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</si>
  <si>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</si>
  <si>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</si>
  <si>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</si>
  <si>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</si>
  <si>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</si>
  <si>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</si>
  <si>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</si>
  <si>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</si>
  <si>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</si>
  <si>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</si>
  <si>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</si>
  <si>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</si>
  <si>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</si>
  <si>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</si>
  <si>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</si>
  <si>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</si>
  <si>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</si>
  <si>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</si>
  <si>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</si>
  <si>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</si>
  <si>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</si>
  <si>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</si>
  <si>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</si>
  <si>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</si>
  <si>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</si>
  <si>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</si>
  <si>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</si>
  <si>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</si>
  <si>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</si>
  <si>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</si>
  <si>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</si>
  <si>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</si>
  <si>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</si>
  <si>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</si>
  <si>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</si>
  <si>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</si>
  <si>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</si>
  <si>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</si>
  <si>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</si>
  <si>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</si>
  <si>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</si>
  <si>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</si>
  <si>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</si>
  <si>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</si>
  <si>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</si>
  <si>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</si>
  <si>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</si>
  <si>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</si>
  <si>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</si>
  <si>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</si>
  <si>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</si>
  <si>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</si>
  <si>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</si>
  <si>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</si>
  <si>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</si>
  <si>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</si>
  <si>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</si>
  <si>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</si>
  <si>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</si>
  <si>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</si>
  <si>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</si>
  <si>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</si>
  <si>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</si>
  <si>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</si>
  <si>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</si>
  <si>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</si>
  <si>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</si>
  <si>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</si>
  <si>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</si>
  <si>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</si>
  <si>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</si>
  <si>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</si>
  <si>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</si>
  <si>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</si>
  <si>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</si>
  <si>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</si>
  <si>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</si>
  <si>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</si>
  <si>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</si>
  <si>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</si>
  <si>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</si>
  <si>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</si>
  <si>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</si>
  <si>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</si>
  <si>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</si>
  <si>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</si>
  <si>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</si>
  <si>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</si>
  <si>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</si>
  <si>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</si>
  <si>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</si>
  <si>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</si>
  <si>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</si>
  <si>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</si>
  <si>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</si>
  <si>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</si>
  <si>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</si>
  <si>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</si>
  <si>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</si>
  <si>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</si>
  <si>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</si>
  <si>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</si>
  <si>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</si>
  <si>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</si>
  <si>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</si>
  <si>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</si>
  <si>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</si>
  <si>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</si>
  <si>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</si>
  <si>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</si>
  <si>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</si>
  <si>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</si>
  <si>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</si>
  <si>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</si>
  <si>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</si>
  <si>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</si>
  <si>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</si>
  <si>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</si>
  <si>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</si>
  <si>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</si>
  <si>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</si>
  <si>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</si>
  <si>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</si>
  <si>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</si>
  <si>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</si>
  <si>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</si>
  <si>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</si>
  <si>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</si>
  <si>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</si>
  <si>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</si>
  <si>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</si>
  <si>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</si>
  <si>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</si>
  <si>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</si>
  <si>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</si>
  <si>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</si>
  <si>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</si>
  <si>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</si>
  <si>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</si>
  <si>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</si>
  <si>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</si>
  <si>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</si>
  <si>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</si>
  <si>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</si>
  <si>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</si>
  <si>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</si>
  <si>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</si>
  <si>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</si>
  <si>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</si>
  <si>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</si>
  <si>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</si>
  <si>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</si>
  <si>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</si>
  <si>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</si>
  <si>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</si>
  <si>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</si>
  <si>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</si>
  <si>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</si>
  <si>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</si>
  <si>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</si>
  <si>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</si>
  <si>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</si>
  <si>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</si>
  <si>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</si>
  <si>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</si>
  <si>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</si>
  <si>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</si>
  <si>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</si>
  <si>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</si>
  <si>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</si>
  <si>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</si>
  <si>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</si>
  <si>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</si>
  <si>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</si>
  <si>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</si>
  <si>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</si>
  <si>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</si>
  <si>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</si>
  <si>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</si>
  <si>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</si>
  <si>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</si>
  <si>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</si>
  <si>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</si>
  <si>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</si>
  <si>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</si>
  <si>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</si>
  <si>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</si>
  <si>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</si>
  <si>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</si>
  <si>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</si>
  <si>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</si>
  <si>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</si>
  <si>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</si>
  <si>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</si>
  <si>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</si>
  <si>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</si>
  <si>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</si>
  <si>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</si>
  <si>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</si>
  <si>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</si>
  <si>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</si>
  <si>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</si>
  <si>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</si>
  <si>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</si>
  <si>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</si>
  <si>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</si>
  <si>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</si>
  <si>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</si>
  <si>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</si>
  <si>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</si>
  <si>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</si>
  <si>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</si>
  <si>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BOU SALEM</t>
  </si>
  <si>
    <t>M Souheil DRAOUI</t>
  </si>
  <si>
    <t>Directeur magasin M Malek GHARBI</t>
  </si>
  <si>
    <t>L'autocontrôle du nettoyage n'était pas quotidien.</t>
  </si>
  <si>
    <t>Les températures à cœur des produits n'étaient pas mesurés et enregistrés pour les mois janvier et mars 2018 (voir photo).</t>
  </si>
  <si>
    <t>Renforcer le nettoyage au niveau des rayons pâtes et farines.</t>
  </si>
  <si>
    <t>Présence d'une odeur désagréable au niveau des sanitaires hommes.</t>
  </si>
  <si>
    <t>Présence de blattes américaines au niveau de la réserve.</t>
  </si>
  <si>
    <t>Dernière analyse faite le 23/08/2017.</t>
  </si>
  <si>
    <t>Hygrométrie 42%, correct.</t>
  </si>
  <si>
    <t>Présence de givre au niveau de l'armoire froide négative pour le stockage des produits surgelés.</t>
  </si>
  <si>
    <t>Absence de local poubelles.</t>
  </si>
  <si>
    <t>Prévoir un local spécifique pour les poubelles.</t>
  </si>
  <si>
    <t>La pédale de la poubelle au niveau de la salle de pause était rompu.</t>
  </si>
  <si>
    <t>L'odeur au niveau des sanitaires hommes était répugnante.</t>
  </si>
  <si>
    <t>Un boudin de mini salami était dépourvu de DF, DLC et du N°lot. Le suivi de ce produit n'est pas faisable. Renforcer la vérification au niveau des linéaires.</t>
  </si>
  <si>
    <t>Taux de réalisation du plan d'action précédent</t>
  </si>
  <si>
    <t>Réduire l'éspace sous la porte de la réception (voir photo).</t>
  </si>
  <si>
    <t>Présence de quelques produits stockés dans leurs cartons.</t>
  </si>
  <si>
    <t>La mesure et l'enregistrement des températures à cœur des produits n'étaient pas réalisée.</t>
  </si>
  <si>
    <t>Le sol était ébréché à plusieurs niveaux. Le nettoyage est difficile à ce niveau.</t>
  </si>
  <si>
    <t>Renforcer la lutte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</si>
</sst>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27424"/>
        <c:axId val="-292526880"/>
      </c:barChart>
      <c:catAx>
        <c:axId val="-29252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6880"/>
        <c:crosses val="autoZero"/>
        <c:auto val="1"/>
        <c:lblAlgn val="ctr"/>
        <c:lblOffset val="100"/>
        <c:noMultiLvlLbl val="0"/>
      </c:catAx>
      <c:valAx>
        <c:axId val="-29252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2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67312"/>
        <c:axId val="-294465136"/>
      </c:barChart>
      <c:catAx>
        <c:axId val="-29446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65136"/>
        <c:crosses val="autoZero"/>
        <c:auto val="1"/>
        <c:lblAlgn val="ctr"/>
        <c:lblOffset val="100"/>
        <c:noMultiLvlLbl val="0"/>
      </c:catAx>
      <c:valAx>
        <c:axId val="-29446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6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64592"/>
        <c:axId val="-294466768"/>
      </c:barChart>
      <c:catAx>
        <c:axId val="-29446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66768"/>
        <c:crosses val="autoZero"/>
        <c:auto val="1"/>
        <c:lblAlgn val="ctr"/>
        <c:lblOffset val="100"/>
        <c:noMultiLvlLbl val="0"/>
      </c:catAx>
      <c:valAx>
        <c:axId val="-29446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6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60240"/>
        <c:axId val="-294461328"/>
      </c:barChart>
      <c:catAx>
        <c:axId val="-29446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61328"/>
        <c:crosses val="autoZero"/>
        <c:auto val="1"/>
        <c:lblAlgn val="ctr"/>
        <c:lblOffset val="100"/>
        <c:noMultiLvlLbl val="0"/>
      </c:catAx>
      <c:valAx>
        <c:axId val="-29446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6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59696"/>
        <c:axId val="-294458064"/>
      </c:barChart>
      <c:catAx>
        <c:axId val="-29445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58064"/>
        <c:crosses val="autoZero"/>
        <c:auto val="1"/>
        <c:lblAlgn val="ctr"/>
        <c:lblOffset val="100"/>
        <c:noMultiLvlLbl val="0"/>
      </c:catAx>
      <c:valAx>
        <c:axId val="-294458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5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55888"/>
        <c:axId val="-294454800"/>
      </c:barChart>
      <c:catAx>
        <c:axId val="-29445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54800"/>
        <c:crosses val="autoZero"/>
        <c:auto val="1"/>
        <c:lblAlgn val="ctr"/>
        <c:lblOffset val="100"/>
        <c:noMultiLvlLbl val="0"/>
      </c:catAx>
      <c:valAx>
        <c:axId val="-29445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5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86073728"/>
        <c:axId val="-286068288"/>
      </c:barChart>
      <c:catAx>
        <c:axId val="-28607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68288"/>
        <c:crosses val="autoZero"/>
        <c:auto val="1"/>
        <c:lblAlgn val="ctr"/>
        <c:lblOffset val="100"/>
        <c:noMultiLvlLbl val="0"/>
      </c:catAx>
      <c:valAx>
        <c:axId val="-28606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8607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86066112"/>
        <c:axId val="-286080800"/>
      </c:barChart>
      <c:catAx>
        <c:axId val="-2860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80800"/>
        <c:crosses val="autoZero"/>
        <c:auto val="1"/>
        <c:lblAlgn val="ctr"/>
        <c:lblOffset val="100"/>
        <c:noMultiLvlLbl val="0"/>
      </c:catAx>
      <c:valAx>
        <c:axId val="-28608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8606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0.92171717171717171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86076992"/>
        <c:axId val="-286075904"/>
        <c:extLst xmlns:c16r2="http://schemas.microsoft.com/office/drawing/2015/06/chart"/>
      </c:barChart>
      <c:catAx>
        <c:axId val="-2860769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75904"/>
        <c:crosses val="autoZero"/>
        <c:auto val="1"/>
        <c:lblAlgn val="ctr"/>
        <c:lblOffset val="100"/>
        <c:noMultiLvlLbl val="0"/>
      </c:catAx>
      <c:valAx>
        <c:axId val="-2860759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7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86067200"/>
        <c:axId val="-286067744"/>
        <c:extLst xmlns:c16r2="http://schemas.microsoft.com/office/drawing/2015/06/chart"/>
      </c:barChart>
      <c:catAx>
        <c:axId val="-28606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67744"/>
        <c:crosses val="autoZero"/>
        <c:auto val="1"/>
        <c:lblAlgn val="ctr"/>
        <c:lblOffset val="100"/>
        <c:noMultiLvlLbl val="0"/>
      </c:catAx>
      <c:valAx>
        <c:axId val="-286067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86067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19808"/>
        <c:axId val="-292526336"/>
      </c:barChart>
      <c:catAx>
        <c:axId val="-29251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6336"/>
        <c:crosses val="autoZero"/>
        <c:auto val="1"/>
        <c:lblAlgn val="ctr"/>
        <c:lblOffset val="100"/>
        <c:noMultiLvlLbl val="0"/>
      </c:catAx>
      <c:valAx>
        <c:axId val="-29252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1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19264"/>
        <c:axId val="-292517632"/>
      </c:barChart>
      <c:catAx>
        <c:axId val="-29251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17632"/>
        <c:crosses val="autoZero"/>
        <c:auto val="1"/>
        <c:lblAlgn val="ctr"/>
        <c:lblOffset val="100"/>
        <c:noMultiLvlLbl val="0"/>
      </c:catAx>
      <c:valAx>
        <c:axId val="-29251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1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21984"/>
        <c:axId val="-292525248"/>
      </c:barChart>
      <c:catAx>
        <c:axId val="-29252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5248"/>
        <c:crosses val="autoZero"/>
        <c:auto val="1"/>
        <c:lblAlgn val="ctr"/>
        <c:lblOffset val="100"/>
        <c:noMultiLvlLbl val="0"/>
      </c:catAx>
      <c:valAx>
        <c:axId val="-29252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2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21440"/>
        <c:axId val="-292524160"/>
      </c:barChart>
      <c:catAx>
        <c:axId val="-29252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4160"/>
        <c:crosses val="autoZero"/>
        <c:auto val="1"/>
        <c:lblAlgn val="ctr"/>
        <c:lblOffset val="100"/>
        <c:noMultiLvlLbl val="0"/>
      </c:catAx>
      <c:valAx>
        <c:axId val="-292524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21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20896"/>
        <c:axId val="-292520352"/>
      </c:barChart>
      <c:catAx>
        <c:axId val="-29252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0352"/>
        <c:crosses val="autoZero"/>
        <c:auto val="1"/>
        <c:lblAlgn val="ctr"/>
        <c:lblOffset val="100"/>
        <c:noMultiLvlLbl val="0"/>
      </c:catAx>
      <c:valAx>
        <c:axId val="-29252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2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2518176"/>
        <c:axId val="-292527968"/>
      </c:barChart>
      <c:catAx>
        <c:axId val="-29251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2527968"/>
        <c:crosses val="autoZero"/>
        <c:auto val="1"/>
        <c:lblAlgn val="ctr"/>
        <c:lblOffset val="100"/>
        <c:noMultiLvlLbl val="0"/>
      </c:catAx>
      <c:valAx>
        <c:axId val="-292527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251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68944"/>
        <c:axId val="-294456976"/>
      </c:barChart>
      <c:catAx>
        <c:axId val="-29446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56976"/>
        <c:crosses val="autoZero"/>
        <c:auto val="1"/>
        <c:lblAlgn val="ctr"/>
        <c:lblOffset val="100"/>
        <c:noMultiLvlLbl val="0"/>
      </c:catAx>
      <c:valAx>
        <c:axId val="-29445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6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94466224"/>
        <c:axId val="-294468400"/>
      </c:barChart>
      <c:catAx>
        <c:axId val="-29446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94468400"/>
        <c:crosses val="autoZero"/>
        <c:auto val="1"/>
        <c:lblAlgn val="ctr"/>
        <c:lblOffset val="100"/>
        <c:noMultiLvlLbl val="0"/>
      </c:catAx>
      <c:valAx>
        <c:axId val="-29446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9446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7" t="s">
        <v>407</v>
      </c>
      <c r="B18" s="317"/>
      <c r="C18" s="317"/>
      <c r="D18" s="318" t="s">
        <v>408</v>
      </c>
      <c r="E18" s="318"/>
      <c r="F18" s="318"/>
      <c r="G18" s="318"/>
      <c r="H18" s="318"/>
      <c r="I18" s="318"/>
      <c r="J18" s="318"/>
      <c r="K18" s="318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9" t="s">
        <v>324</v>
      </c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3" t="s">
        <v>326</v>
      </c>
      <c r="C23" s="313"/>
      <c r="D23" s="61"/>
      <c r="E23" s="61"/>
      <c r="F23" s="61"/>
      <c r="G23" s="61"/>
      <c r="H23" s="61"/>
      <c r="I23" s="61"/>
      <c r="J23" s="60" t="str">
        <f>D18</f>
        <v>BOU SALEM</v>
      </c>
    </row>
    <row r="24" spans="1:11" ht="33" customHeight="1" x14ac:dyDescent="0.25">
      <c r="A24" s="242" t="s">
        <v>327</v>
      </c>
      <c r="B24" s="312">
        <f>AVERAGE('A1 Exploitation'!D549,'A1 Technique'!D199)</f>
        <v>0.92171717171717171</v>
      </c>
      <c r="C24" s="312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2">
        <f>AVERAGE('A2 Exploitation'!D549,'A2 Technique'!D199)</f>
        <v>0</v>
      </c>
      <c r="C25" s="312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2">
        <f>AVERAGE('A3 Exploitation'!D549,'A3 Technique'!D199)</f>
        <v>0</v>
      </c>
      <c r="C26" s="312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2">
        <f>AVERAGE('A4 Exploitation'!D549,'A4 Technique'!D199)</f>
        <v>0</v>
      </c>
      <c r="C27" s="312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2"/>
      <c r="C28" s="312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2"/>
      <c r="C29" s="312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3" t="s">
        <v>333</v>
      </c>
      <c r="C33" s="313"/>
      <c r="D33" s="61"/>
      <c r="E33" s="61"/>
      <c r="F33" s="61"/>
      <c r="G33" s="61"/>
      <c r="H33" s="61"/>
      <c r="I33" s="61"/>
      <c r="J33" s="60" t="str">
        <f>D18</f>
        <v>BOU SALEM</v>
      </c>
    </row>
    <row r="34" spans="1:10" ht="33" customHeight="1" x14ac:dyDescent="0.25">
      <c r="A34" s="242" t="s">
        <v>327</v>
      </c>
      <c r="B34" s="312">
        <f>'A1 Exploitation'!D549</f>
        <v>0.95454545454545459</v>
      </c>
      <c r="C34" s="312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2">
        <f>'A2 Exploitation'!D549</f>
        <v>0</v>
      </c>
      <c r="C35" s="312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2">
        <f>'A3 Exploitation'!D549</f>
        <v>0</v>
      </c>
      <c r="C36" s="312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2">
        <f>'A4 Exploitation'!D549</f>
        <v>0</v>
      </c>
      <c r="C37" s="312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2"/>
      <c r="C38" s="312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2"/>
      <c r="C39" s="312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6" t="s">
        <v>334</v>
      </c>
      <c r="C42" s="316"/>
      <c r="D42" s="61"/>
      <c r="E42" s="61"/>
      <c r="F42" s="61"/>
      <c r="G42" s="61"/>
      <c r="H42" s="61"/>
      <c r="I42" s="61"/>
      <c r="J42" s="60" t="str">
        <f>D18</f>
        <v>BOU SALEM</v>
      </c>
    </row>
    <row r="43" spans="1:10" ht="33" customHeight="1" x14ac:dyDescent="0.25">
      <c r="A43" s="242" t="s">
        <v>327</v>
      </c>
      <c r="B43" s="312">
        <f>AVERAGE('A1 Exploitation'!D547, 'A1 Technique'!D197)</f>
        <v>1</v>
      </c>
      <c r="C43" s="312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2" t="e">
        <f>AVERAGE('A2 Exploitation'!D547, 'A2 Technique'!D197)</f>
        <v>#DIV/0!</v>
      </c>
      <c r="C44" s="312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2" t="e">
        <f>AVERAGE('A3 Exploitation'!D547, 'A3 Technique'!D197)</f>
        <v>#DIV/0!</v>
      </c>
      <c r="C45" s="312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2" t="e">
        <f>AVERAGE('A4 Exploitation'!D547, 'A4 Technique'!D197)</f>
        <v>#DIV/0!</v>
      </c>
      <c r="C46" s="312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2"/>
      <c r="C47" s="312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2"/>
      <c r="C48" s="312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3" t="s">
        <v>335</v>
      </c>
      <c r="C51" s="313"/>
      <c r="D51" s="61"/>
      <c r="E51" s="61"/>
      <c r="F51" s="61"/>
      <c r="G51" s="61"/>
      <c r="H51" s="61"/>
      <c r="I51" s="61"/>
      <c r="J51" s="60" t="str">
        <f>D18</f>
        <v>BOU SALEM</v>
      </c>
    </row>
    <row r="52" spans="1:10" ht="33" customHeight="1" x14ac:dyDescent="0.25">
      <c r="A52" s="242" t="s">
        <v>327</v>
      </c>
      <c r="B52" s="315">
        <f>'A1 Exploitation'!D46</f>
        <v>0.96875</v>
      </c>
      <c r="C52" s="315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5">
        <f>'A2 Exploitation'!D46</f>
        <v>0</v>
      </c>
      <c r="C53" s="315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5">
        <f>'A3 Exploitation'!D46</f>
        <v>0</v>
      </c>
      <c r="C54" s="315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5">
        <f>'A4 Exploitation'!D46</f>
        <v>0</v>
      </c>
      <c r="C55" s="315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5"/>
      <c r="C56" s="315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5"/>
      <c r="C57" s="315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3" t="s">
        <v>336</v>
      </c>
      <c r="C60" s="313"/>
      <c r="D60" s="61"/>
      <c r="E60" s="61"/>
      <c r="F60" s="61"/>
      <c r="G60" s="61"/>
      <c r="H60" s="61"/>
      <c r="I60" s="61"/>
      <c r="J60" s="60" t="str">
        <f>D18</f>
        <v>BOU SALEM</v>
      </c>
    </row>
    <row r="61" spans="1:10" ht="33" customHeight="1" x14ac:dyDescent="0.25">
      <c r="A61" s="242" t="s">
        <v>327</v>
      </c>
      <c r="B61" s="312" t="e">
        <f>'A1 Exploitation'!D103</f>
        <v>#DIV/0!</v>
      </c>
      <c r="C61" s="312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2">
        <f>'A2 Exploitation'!D103</f>
        <v>0</v>
      </c>
      <c r="C62" s="312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2">
        <f>'A3 Exploitation'!D103</f>
        <v>0</v>
      </c>
      <c r="C63" s="312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2">
        <f>'A4 Exploitation'!D103</f>
        <v>0</v>
      </c>
      <c r="C64" s="312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2" t="e">
        <f>#REF!</f>
        <v>#REF!</v>
      </c>
      <c r="C65" s="312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2" t="e">
        <f>#REF!</f>
        <v>#REF!</v>
      </c>
      <c r="C66" s="312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3" t="s">
        <v>337</v>
      </c>
      <c r="C69" s="313"/>
      <c r="D69" s="61"/>
      <c r="E69" s="61"/>
      <c r="F69" s="61"/>
      <c r="G69" s="61"/>
      <c r="H69" s="61"/>
      <c r="I69" s="61"/>
      <c r="J69" s="60" t="str">
        <f>D18</f>
        <v>BOU SALEM</v>
      </c>
    </row>
    <row r="70" spans="1:10" ht="33" customHeight="1" x14ac:dyDescent="0.25">
      <c r="A70" s="242" t="s">
        <v>327</v>
      </c>
      <c r="B70" s="312" t="e">
        <f>'A1 Exploitation'!D158</f>
        <v>#DIV/0!</v>
      </c>
      <c r="C70" s="312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2">
        <f>'A2 Exploitation'!D158</f>
        <v>0</v>
      </c>
      <c r="C71" s="312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2">
        <f>'A3 Exploitation'!D158</f>
        <v>0</v>
      </c>
      <c r="C72" s="312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2">
        <f>'A4 Exploitation'!D158</f>
        <v>0</v>
      </c>
      <c r="C73" s="312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2"/>
      <c r="C74" s="312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2"/>
      <c r="C75" s="312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3" t="s">
        <v>338</v>
      </c>
      <c r="C78" s="313"/>
      <c r="D78" s="61"/>
      <c r="E78" s="61"/>
      <c r="F78" s="61"/>
      <c r="G78" s="61"/>
      <c r="H78" s="61"/>
      <c r="I78" s="61"/>
      <c r="J78" s="60" t="str">
        <f>D18</f>
        <v>BOU SALEM</v>
      </c>
    </row>
    <row r="79" spans="1:10" ht="33" customHeight="1" x14ac:dyDescent="0.25">
      <c r="A79" s="242" t="s">
        <v>327</v>
      </c>
      <c r="B79" s="312" t="e">
        <f>'A1 Exploitation'!D205</f>
        <v>#DIV/0!</v>
      </c>
      <c r="C79" s="312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2">
        <f>'A2 Exploitation'!D205</f>
        <v>0</v>
      </c>
      <c r="C80" s="312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2">
        <f>'A3 Exploitation'!D205</f>
        <v>0</v>
      </c>
      <c r="C81" s="312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2">
        <f>'A4 Exploitation'!D205</f>
        <v>0</v>
      </c>
      <c r="C82" s="312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2"/>
      <c r="C83" s="312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2"/>
      <c r="C84" s="312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3" t="s">
        <v>339</v>
      </c>
      <c r="C87" s="313"/>
      <c r="D87" s="61"/>
      <c r="E87" s="61"/>
      <c r="F87" s="61"/>
      <c r="G87" s="61"/>
      <c r="H87" s="61"/>
      <c r="I87" s="61"/>
      <c r="J87" s="60" t="str">
        <f>D18</f>
        <v>BOU SALEM</v>
      </c>
    </row>
    <row r="88" spans="1:10" ht="33" customHeight="1" x14ac:dyDescent="0.25">
      <c r="A88" s="242" t="s">
        <v>327</v>
      </c>
      <c r="B88" s="312" t="e">
        <f>'A1 Exploitation'!D266</f>
        <v>#DIV/0!</v>
      </c>
      <c r="C88" s="312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2">
        <f>'A2 Exploitation'!D266</f>
        <v>0</v>
      </c>
      <c r="C89" s="312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2">
        <f>'A3 Exploitation'!D266</f>
        <v>0</v>
      </c>
      <c r="C90" s="312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2">
        <f>'A4 Exploitation'!D266</f>
        <v>0</v>
      </c>
      <c r="C91" s="312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2"/>
      <c r="C92" s="312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2"/>
      <c r="C93" s="312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3" t="s">
        <v>340</v>
      </c>
      <c r="C96" s="313"/>
      <c r="D96" s="61"/>
      <c r="E96" s="61"/>
      <c r="F96" s="61"/>
      <c r="G96" s="61"/>
      <c r="H96" s="61"/>
      <c r="I96" s="61"/>
      <c r="J96" s="60" t="str">
        <f>D18</f>
        <v>BOU SALEM</v>
      </c>
    </row>
    <row r="97" spans="1:10" ht="33" customHeight="1" x14ac:dyDescent="0.25">
      <c r="A97" s="242" t="s">
        <v>327</v>
      </c>
      <c r="B97" s="312" t="e">
        <f>'A1 Exploitation'!D318</f>
        <v>#DIV/0!</v>
      </c>
      <c r="C97" s="312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2">
        <f>'A2 Exploitation'!D318</f>
        <v>0</v>
      </c>
      <c r="C98" s="312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2">
        <f>'A3 Exploitation'!D318</f>
        <v>0</v>
      </c>
      <c r="C99" s="312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2">
        <f>'A4 Exploitation'!D318</f>
        <v>0</v>
      </c>
      <c r="C100" s="312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2"/>
      <c r="C101" s="312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2"/>
      <c r="C102" s="312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3" t="s">
        <v>341</v>
      </c>
      <c r="C105" s="313"/>
      <c r="D105" s="61"/>
      <c r="E105" s="61"/>
      <c r="F105" s="61"/>
      <c r="G105" s="61"/>
      <c r="H105" s="61"/>
      <c r="I105" s="61"/>
      <c r="J105" s="60" t="str">
        <f>D18</f>
        <v>BOU SALEM</v>
      </c>
    </row>
    <row r="106" spans="1:10" ht="33" customHeight="1" x14ac:dyDescent="0.25">
      <c r="A106" s="242" t="s">
        <v>327</v>
      </c>
      <c r="B106" s="312">
        <f>'A1 Exploitation'!D358</f>
        <v>0.9375</v>
      </c>
      <c r="C106" s="312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2">
        <f>'A2 Exploitation'!D358</f>
        <v>0</v>
      </c>
      <c r="C107" s="312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2">
        <f>'A3 Exploitation'!D358</f>
        <v>0</v>
      </c>
      <c r="C108" s="312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2">
        <f>'A4 Exploitation'!D358</f>
        <v>0</v>
      </c>
      <c r="C109" s="312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2"/>
      <c r="C110" s="312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2"/>
      <c r="C111" s="312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3" t="s">
        <v>342</v>
      </c>
      <c r="C114" s="313"/>
      <c r="D114" s="61"/>
      <c r="E114" s="61"/>
      <c r="F114" s="61"/>
      <c r="G114" s="61"/>
      <c r="H114" s="61"/>
      <c r="I114" s="61"/>
      <c r="J114" s="60" t="str">
        <f>D18</f>
        <v>BOU SALEM</v>
      </c>
    </row>
    <row r="115" spans="1:10" ht="33" customHeight="1" x14ac:dyDescent="0.25">
      <c r="A115" s="242" t="s">
        <v>327</v>
      </c>
      <c r="B115" s="312">
        <f>'A1 Exploitation'!D391</f>
        <v>0.94117647058823528</v>
      </c>
      <c r="C115" s="312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2">
        <f>'A2 Exploitation'!D391</f>
        <v>0</v>
      </c>
      <c r="C116" s="312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2">
        <f>'A3 Exploitation'!D391</f>
        <v>0</v>
      </c>
      <c r="C117" s="312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2">
        <f>'A4 Exploitation'!D391</f>
        <v>0</v>
      </c>
      <c r="C118" s="312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2"/>
      <c r="C119" s="312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2"/>
      <c r="C120" s="312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3" t="s">
        <v>343</v>
      </c>
      <c r="C123" s="313"/>
      <c r="D123" s="61"/>
      <c r="E123" s="61"/>
      <c r="F123" s="61"/>
      <c r="G123" s="61"/>
      <c r="H123" s="61"/>
      <c r="I123" s="61"/>
      <c r="J123" s="60" t="str">
        <f>D18</f>
        <v>BOU SALEM</v>
      </c>
    </row>
    <row r="124" spans="1:10" ht="33" customHeight="1" x14ac:dyDescent="0.25">
      <c r="A124" s="242" t="s">
        <v>327</v>
      </c>
      <c r="B124" s="312">
        <f>'A1 Exploitation'!D444</f>
        <v>0.94827586206896552</v>
      </c>
      <c r="C124" s="312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2">
        <f>'A2 Exploitation'!D444</f>
        <v>0</v>
      </c>
      <c r="C125" s="312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2">
        <f>'A3 Exploitation'!D444</f>
        <v>0</v>
      </c>
      <c r="C126" s="312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2">
        <f>'A4 Exploitation'!D444</f>
        <v>0</v>
      </c>
      <c r="C127" s="312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2"/>
      <c r="C128" s="312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2"/>
      <c r="C129" s="312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3" t="s">
        <v>344</v>
      </c>
      <c r="C132" s="313"/>
      <c r="D132" s="61"/>
      <c r="E132" s="61"/>
      <c r="F132" s="61"/>
      <c r="G132" s="61"/>
      <c r="H132" s="61"/>
      <c r="I132" s="61"/>
      <c r="J132" s="60" t="str">
        <f>D18</f>
        <v>BOU SALEM</v>
      </c>
    </row>
    <row r="133" spans="1:10" ht="33" customHeight="1" x14ac:dyDescent="0.25">
      <c r="A133" s="242" t="s">
        <v>327</v>
      </c>
      <c r="B133" s="312" t="e">
        <f>'A1 Exploitation'!D481</f>
        <v>#DIV/0!</v>
      </c>
      <c r="C133" s="312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2">
        <f>'A2 Exploitation'!D481</f>
        <v>0</v>
      </c>
      <c r="C134" s="312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2">
        <f>'A3 Exploitation'!D481</f>
        <v>0</v>
      </c>
      <c r="C135" s="312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2">
        <f>'A4 Exploitation'!D481</f>
        <v>0</v>
      </c>
      <c r="C136" s="312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2"/>
      <c r="C137" s="312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2"/>
      <c r="C138" s="312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3" t="s">
        <v>345</v>
      </c>
      <c r="C141" s="313"/>
      <c r="D141" s="61"/>
      <c r="E141" s="61"/>
      <c r="F141" s="61"/>
      <c r="G141" s="61"/>
      <c r="H141" s="61"/>
      <c r="I141" s="61"/>
      <c r="J141" s="60" t="str">
        <f>D18</f>
        <v>BOU SALEM</v>
      </c>
    </row>
    <row r="142" spans="1:10" ht="33" customHeight="1" x14ac:dyDescent="0.25">
      <c r="A142" s="242" t="s">
        <v>327</v>
      </c>
      <c r="B142" s="312">
        <f>'A1 Exploitation'!D503</f>
        <v>0.9375</v>
      </c>
      <c r="C142" s="312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2">
        <f>'A2 Exploitation'!D503</f>
        <v>0</v>
      </c>
      <c r="C143" s="312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2">
        <f>'A3 Exploitation'!D503</f>
        <v>0</v>
      </c>
      <c r="C144" s="312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2">
        <f>'A4 Exploitation'!D503</f>
        <v>0</v>
      </c>
      <c r="C145" s="312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2"/>
      <c r="C146" s="312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2"/>
      <c r="C147" s="312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3" t="s">
        <v>346</v>
      </c>
      <c r="C150" s="313"/>
      <c r="D150" s="61"/>
      <c r="E150" s="61"/>
      <c r="F150" s="61"/>
      <c r="G150" s="61"/>
      <c r="H150" s="61"/>
      <c r="I150" s="61"/>
      <c r="J150" s="60" t="str">
        <f>D18</f>
        <v>BOU SALEM</v>
      </c>
    </row>
    <row r="151" spans="1:10" ht="33" customHeight="1" x14ac:dyDescent="0.25">
      <c r="A151" s="242" t="s">
        <v>327</v>
      </c>
      <c r="B151" s="312">
        <f>'A1 Exploitation'!D514</f>
        <v>1</v>
      </c>
      <c r="C151" s="312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2">
        <f>'A2 Exploitation'!D514</f>
        <v>0</v>
      </c>
      <c r="C152" s="312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2">
        <f>'A3 Exploitation'!D514</f>
        <v>0</v>
      </c>
      <c r="C153" s="312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2">
        <f>'A4 Exploitation'!D514</f>
        <v>0</v>
      </c>
      <c r="C154" s="312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2"/>
      <c r="C155" s="312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2"/>
      <c r="C156" s="312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4"/>
      <c r="C159" s="314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3" t="s">
        <v>347</v>
      </c>
      <c r="C160" s="313"/>
      <c r="D160" s="61"/>
      <c r="E160" s="61"/>
      <c r="F160" s="61"/>
      <c r="G160" s="61"/>
      <c r="H160" s="61"/>
      <c r="I160" s="61"/>
      <c r="J160" s="60" t="str">
        <f>D18</f>
        <v>BOU SALEM</v>
      </c>
    </row>
    <row r="161" spans="1:10" ht="33" customHeight="1" x14ac:dyDescent="0.25">
      <c r="A161" s="242" t="s">
        <v>327</v>
      </c>
      <c r="B161" s="312">
        <f>'A1 Exploitation'!D534</f>
        <v>1</v>
      </c>
      <c r="C161" s="312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2">
        <f>'A2 Exploitation'!D534</f>
        <v>0</v>
      </c>
      <c r="C162" s="312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2">
        <f>'A3 Exploitation'!D534</f>
        <v>0</v>
      </c>
      <c r="C163" s="312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2">
        <f>'A4 Exploitation'!D534</f>
        <v>0</v>
      </c>
      <c r="C164" s="312"/>
    </row>
    <row r="165" spans="1:10" ht="33" customHeight="1" x14ac:dyDescent="0.25">
      <c r="A165" s="241" t="s">
        <v>331</v>
      </c>
      <c r="B165" s="312"/>
      <c r="C165" s="312"/>
    </row>
    <row r="166" spans="1:10" ht="18" x14ac:dyDescent="0.25">
      <c r="A166" s="241" t="s">
        <v>332</v>
      </c>
      <c r="B166" s="312"/>
      <c r="C166" s="312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3" t="s">
        <v>348</v>
      </c>
      <c r="C169" s="313"/>
      <c r="J169" s="60" t="str">
        <f>D18</f>
        <v>BOU SALEM</v>
      </c>
    </row>
    <row r="170" spans="1:10" ht="33" customHeight="1" x14ac:dyDescent="0.25">
      <c r="A170" s="242" t="s">
        <v>327</v>
      </c>
      <c r="B170" s="312">
        <f>'A1 Exploitation'!D545</f>
        <v>1</v>
      </c>
      <c r="C170" s="312"/>
    </row>
    <row r="171" spans="1:10" ht="33" customHeight="1" x14ac:dyDescent="0.25">
      <c r="A171" s="241" t="s">
        <v>328</v>
      </c>
      <c r="B171" s="312">
        <f>'A2 Exploitation'!D545</f>
        <v>0</v>
      </c>
      <c r="C171" s="312"/>
    </row>
    <row r="172" spans="1:10" ht="33" customHeight="1" x14ac:dyDescent="0.25">
      <c r="A172" s="242" t="s">
        <v>329</v>
      </c>
      <c r="B172" s="312">
        <f>'A3 Exploitation'!D545</f>
        <v>0</v>
      </c>
      <c r="C172" s="312"/>
    </row>
    <row r="173" spans="1:10" ht="33" customHeight="1" x14ac:dyDescent="0.25">
      <c r="A173" s="242" t="s">
        <v>330</v>
      </c>
      <c r="B173" s="312">
        <f>'A4 Exploitation'!D545</f>
        <v>0</v>
      </c>
      <c r="C173" s="312"/>
    </row>
    <row r="174" spans="1:10" ht="33" customHeight="1" x14ac:dyDescent="0.25">
      <c r="A174" s="241" t="s">
        <v>331</v>
      </c>
      <c r="B174" s="312"/>
      <c r="C174" s="312"/>
    </row>
    <row r="175" spans="1:10" ht="18" x14ac:dyDescent="0.25">
      <c r="A175" s="241" t="s">
        <v>332</v>
      </c>
      <c r="B175" s="312"/>
      <c r="C175" s="312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3" t="s">
        <v>349</v>
      </c>
      <c r="C178" s="313"/>
      <c r="J178" s="60" t="str">
        <f>D18</f>
        <v>BOU SALEM</v>
      </c>
    </row>
    <row r="179" spans="1:10" ht="33" customHeight="1" x14ac:dyDescent="0.25">
      <c r="A179" s="242" t="s">
        <v>327</v>
      </c>
      <c r="B179" s="312">
        <f>'A1 Technique'!D199</f>
        <v>0.88888888888888884</v>
      </c>
      <c r="C179" s="312"/>
    </row>
    <row r="180" spans="1:10" ht="33" customHeight="1" x14ac:dyDescent="0.25">
      <c r="A180" s="241" t="s">
        <v>328</v>
      </c>
      <c r="B180" s="312">
        <f>'A2 Technique'!D199</f>
        <v>0</v>
      </c>
      <c r="C180" s="312"/>
    </row>
    <row r="181" spans="1:10" ht="33" customHeight="1" x14ac:dyDescent="0.25">
      <c r="A181" s="242" t="s">
        <v>329</v>
      </c>
      <c r="B181" s="312">
        <f>'A3 Technique'!D199</f>
        <v>0</v>
      </c>
      <c r="C181" s="312"/>
    </row>
    <row r="182" spans="1:10" ht="33" customHeight="1" x14ac:dyDescent="0.25">
      <c r="A182" s="242" t="s">
        <v>330</v>
      </c>
      <c r="B182" s="312">
        <f>'A4 Technique'!D199</f>
        <v>0</v>
      </c>
      <c r="C182" s="312"/>
    </row>
    <row r="183" spans="1:10" ht="33" customHeight="1" x14ac:dyDescent="0.25">
      <c r="A183" s="241" t="s">
        <v>331</v>
      </c>
      <c r="B183" s="312"/>
      <c r="C183" s="312"/>
    </row>
    <row r="184" spans="1:10" ht="18" x14ac:dyDescent="0.25">
      <c r="A184" s="241" t="s">
        <v>332</v>
      </c>
      <c r="B184" s="312"/>
      <c r="C184" s="31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9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BOU SALEM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 t="s">
        <v>409</v>
      </c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 t="s">
        <v>410</v>
      </c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>
        <v>43220</v>
      </c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0.95454545454545459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43220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8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411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31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0.96875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43220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43220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43220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43220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43220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43220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426</v>
      </c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411</v>
      </c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412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43220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413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411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0.94117647058823528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43220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74" t="s">
        <v>423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411</v>
      </c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427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43220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43220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ht="33" x14ac:dyDescent="0.3">
      <c r="A491" s="53" t="s">
        <v>354</v>
      </c>
      <c r="B491" s="109">
        <v>1</v>
      </c>
      <c r="C491" s="110"/>
      <c r="D491" s="74" t="s">
        <v>414</v>
      </c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43220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43220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 t="s">
        <v>416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43220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0.95454545454545459</v>
      </c>
    </row>
  </sheetData>
  <sheetProtection algorithmName="SHA-512" hashValue="TOjbuWl0Iq14CbebFohT+qe0vOIrW5rIUtlfD+cv1mAyMqmkmA7zI+lGZexJ2D8AlJw3+cqD631mGQaMvoG7ww==" saltValue="skO1JeyZ9wAmc1DvC+H6z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"/>
  </dataValidations>
  <pageMargins left="0.7" right="0.7" top="0.75" bottom="0.75" header="0.3" footer="0.3"/>
  <pageSetup paperSize="9" scale="29" orientation="portrait" r:id="rId1"/>
  <rowBreaks count="4" manualBreakCount="4">
    <brk id="104" max="6" man="1"/>
    <brk id="223" max="6" man="1"/>
    <brk id="318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'A1 Exploitation'!A8:F8</f>
        <v>BOU SALEM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5" t="s">
        <v>42</v>
      </c>
      <c r="B8" s="361" t="str">
        <f>'A1 Exploitation'!B9:F9</f>
        <v>M Souheil DRAOUI</v>
      </c>
      <c r="C8" s="361"/>
      <c r="D8" s="361"/>
      <c r="E8" s="361"/>
      <c r="F8" s="361"/>
      <c r="G8" s="104"/>
    </row>
    <row r="9" spans="1:7" s="11" customFormat="1" ht="24" x14ac:dyDescent="0.45">
      <c r="A9" s="246" t="s">
        <v>44</v>
      </c>
      <c r="B9" s="362" t="str">
        <f>'A1 Exploitation'!B10:F10</f>
        <v>Directeur magasin M Malek GHARBI</v>
      </c>
      <c r="C9" s="362"/>
      <c r="D9" s="362"/>
      <c r="E9" s="362"/>
      <c r="F9" s="362"/>
      <c r="G9" s="104"/>
    </row>
    <row r="10" spans="1:7" s="11" customFormat="1" ht="24" x14ac:dyDescent="0.45">
      <c r="A10" s="245" t="s">
        <v>43</v>
      </c>
      <c r="B10" s="359">
        <f>'A1 Exploitation'!B11:F11</f>
        <v>43220</v>
      </c>
      <c r="C10" s="359"/>
      <c r="D10" s="359"/>
      <c r="E10" s="359"/>
      <c r="F10" s="359"/>
      <c r="G10" s="104"/>
    </row>
    <row r="11" spans="1:7" s="11" customFormat="1" ht="24" x14ac:dyDescent="0.45">
      <c r="A11" s="245" t="s">
        <v>294</v>
      </c>
      <c r="B11" s="358">
        <f>D199</f>
        <v>0.88888888888888884</v>
      </c>
      <c r="C11" s="358"/>
      <c r="D11" s="358"/>
      <c r="E11" s="358"/>
      <c r="F11" s="358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425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49.5" x14ac:dyDescent="0.3">
      <c r="A19" s="14" t="s">
        <v>81</v>
      </c>
      <c r="B19" s="73">
        <v>1</v>
      </c>
      <c r="C19" s="73"/>
      <c r="D19" s="74" t="s">
        <v>428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8</v>
      </c>
    </row>
    <row r="23" spans="1:7" x14ac:dyDescent="0.3">
      <c r="A23" s="346" t="s">
        <v>295</v>
      </c>
      <c r="B23" s="347"/>
      <c r="C23" s="348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14</v>
      </c>
    </row>
    <row r="34" spans="1:7" x14ac:dyDescent="0.3">
      <c r="A34" s="346" t="s">
        <v>295</v>
      </c>
      <c r="B34" s="347"/>
      <c r="C34" s="348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417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12</v>
      </c>
    </row>
    <row r="53" spans="1:7" x14ac:dyDescent="0.3">
      <c r="A53" s="346" t="s">
        <v>295</v>
      </c>
      <c r="B53" s="347"/>
      <c r="C53" s="348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49.5" x14ac:dyDescent="0.3">
      <c r="A59" s="20" t="s">
        <v>92</v>
      </c>
      <c r="B59" s="73">
        <v>1</v>
      </c>
      <c r="C59" s="73"/>
      <c r="D59" s="74" t="s">
        <v>418</v>
      </c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13</v>
      </c>
    </row>
    <row r="64" spans="1:7" x14ac:dyDescent="0.3">
      <c r="A64" s="346" t="s">
        <v>295</v>
      </c>
      <c r="B64" s="347"/>
      <c r="C64" s="348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16</v>
      </c>
    </row>
    <row r="162" spans="1:7" x14ac:dyDescent="0.3">
      <c r="A162" s="346" t="s">
        <v>295</v>
      </c>
      <c r="B162" s="347"/>
      <c r="C162" s="348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2</v>
      </c>
    </row>
    <row r="170" spans="1:7" x14ac:dyDescent="0.3">
      <c r="A170" s="346" t="s">
        <v>295</v>
      </c>
      <c r="B170" s="347"/>
      <c r="C170" s="348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0</v>
      </c>
      <c r="C175" s="73"/>
      <c r="D175" s="74" t="s">
        <v>415</v>
      </c>
      <c r="E175" s="73" t="s">
        <v>429</v>
      </c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6</v>
      </c>
    </row>
    <row r="178" spans="1:7" x14ac:dyDescent="0.3">
      <c r="A178" s="346" t="s">
        <v>295</v>
      </c>
      <c r="B178" s="347"/>
      <c r="C178" s="348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ht="49.5" x14ac:dyDescent="0.3">
      <c r="A181" s="31" t="s">
        <v>315</v>
      </c>
      <c r="B181" s="73">
        <v>0</v>
      </c>
      <c r="C181" s="73"/>
      <c r="D181" s="74" t="s">
        <v>419</v>
      </c>
      <c r="E181" s="74" t="s">
        <v>420</v>
      </c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421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ht="33" x14ac:dyDescent="0.3">
      <c r="A185" s="14" t="s">
        <v>309</v>
      </c>
      <c r="B185" s="73">
        <v>1</v>
      </c>
      <c r="C185" s="73"/>
      <c r="D185" s="74" t="s">
        <v>422</v>
      </c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6</v>
      </c>
    </row>
    <row r="187" spans="1:7" x14ac:dyDescent="0.3">
      <c r="A187" s="346" t="s">
        <v>295</v>
      </c>
      <c r="B187" s="347"/>
      <c r="C187" s="348"/>
      <c r="D187" s="288">
        <f>D186/(COUNT(B181:C185)*2)</f>
        <v>0.6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418</v>
      </c>
      <c r="E192" s="73"/>
      <c r="F192" s="73"/>
    </row>
    <row r="193" spans="1:6" x14ac:dyDescent="0.3">
      <c r="A193" s="40" t="s">
        <v>189</v>
      </c>
      <c r="B193" s="73">
        <v>2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3</v>
      </c>
    </row>
    <row r="195" spans="1:6" x14ac:dyDescent="0.3">
      <c r="A195" s="346" t="s">
        <v>295</v>
      </c>
      <c r="B195" s="347"/>
      <c r="C195" s="348"/>
      <c r="D195" s="288">
        <f>D194/(COUNT(B190:C193)*2)</f>
        <v>0.75</v>
      </c>
    </row>
    <row r="197" spans="1:6" ht="18" x14ac:dyDescent="0.35">
      <c r="A197" s="47" t="s">
        <v>424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0.88888888888888884</v>
      </c>
    </row>
  </sheetData>
  <sheetProtection algorithmName="SHA-512" hashValue="reGDXQz00bdV4vZtyAk0qqAJkoIFKBmY4rCn9n5HW1Q1iLuqXftMQzmc2iFEHN1jqojAZxep3yHoFil/wfAjcA==" saltValue="JcE4uiLXU6p16z56pydlx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32" orientation="portrait" r:id="rId1"/>
  <rowBreaks count="1" manualBreakCount="1">
    <brk id="8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BOU SALEM</v>
      </c>
      <c r="B8" s="341"/>
      <c r="C8" s="341"/>
      <c r="D8" s="341"/>
      <c r="E8" s="341"/>
      <c r="F8" s="341"/>
      <c r="G8" s="104"/>
    </row>
    <row r="9" spans="1:7" ht="24" x14ac:dyDescent="0.45">
      <c r="A9" s="245" t="s">
        <v>42</v>
      </c>
      <c r="B9" s="342"/>
      <c r="C9" s="342"/>
      <c r="D9" s="342"/>
      <c r="E9" s="342"/>
      <c r="F9" s="342"/>
      <c r="G9" s="104"/>
    </row>
    <row r="10" spans="1:7" ht="24" x14ac:dyDescent="0.45">
      <c r="A10" s="246" t="s">
        <v>44</v>
      </c>
      <c r="B10" s="343"/>
      <c r="C10" s="343"/>
      <c r="D10" s="343"/>
      <c r="E10" s="343"/>
      <c r="F10" s="343"/>
      <c r="G10" s="104"/>
    </row>
    <row r="11" spans="1:7" ht="24" x14ac:dyDescent="0.45">
      <c r="A11" s="245" t="s">
        <v>43</v>
      </c>
      <c r="B11" s="338"/>
      <c r="C11" s="338"/>
      <c r="D11" s="338"/>
      <c r="E11" s="338"/>
      <c r="F11" s="338"/>
      <c r="G11" s="104"/>
    </row>
    <row r="12" spans="1:7" ht="24" x14ac:dyDescent="0.45">
      <c r="A12" s="245" t="s">
        <v>239</v>
      </c>
      <c r="B12" s="336">
        <f>D549</f>
        <v>0</v>
      </c>
      <c r="C12" s="336"/>
      <c r="D12" s="336"/>
      <c r="E12" s="336"/>
      <c r="F12" s="336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63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63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63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BOU SALEM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BOU SALEM</v>
      </c>
      <c r="B8" s="341"/>
      <c r="C8" s="341"/>
      <c r="D8" s="341"/>
      <c r="E8" s="341"/>
      <c r="F8" s="341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0">
        <f>D549</f>
        <v>0</v>
      </c>
      <c r="C12" s="370"/>
      <c r="D12" s="370"/>
      <c r="E12" s="370"/>
      <c r="F12" s="370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str">
        <f>'A3 Exploitation'!A8:F8</f>
        <v>BOU SALEM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39"/>
      <c r="E1" s="339"/>
      <c r="F1" s="339"/>
      <c r="G1" s="339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0" t="s">
        <v>179</v>
      </c>
      <c r="B7" s="340"/>
      <c r="C7" s="340"/>
      <c r="D7" s="340"/>
      <c r="E7" s="340"/>
      <c r="F7" s="340"/>
      <c r="G7" s="104"/>
    </row>
    <row r="8" spans="1:7" ht="29.25" x14ac:dyDescent="0.45">
      <c r="A8" s="341" t="str">
        <f>'Page de garde'!D18</f>
        <v>BOU SALEM</v>
      </c>
      <c r="B8" s="341"/>
      <c r="C8" s="341"/>
      <c r="D8" s="341"/>
      <c r="E8" s="341"/>
      <c r="F8" s="341"/>
      <c r="G8" s="104"/>
    </row>
    <row r="9" spans="1:7" ht="24" x14ac:dyDescent="0.45">
      <c r="A9" s="306" t="s">
        <v>42</v>
      </c>
      <c r="B9" s="375"/>
      <c r="C9" s="375"/>
      <c r="D9" s="375"/>
      <c r="E9" s="375"/>
      <c r="F9" s="375"/>
      <c r="G9" s="104"/>
    </row>
    <row r="10" spans="1:7" ht="24" x14ac:dyDescent="0.45">
      <c r="A10" s="307" t="s">
        <v>44</v>
      </c>
      <c r="B10" s="376"/>
      <c r="C10" s="376"/>
      <c r="D10" s="376"/>
      <c r="E10" s="376"/>
      <c r="F10" s="376"/>
      <c r="G10" s="104"/>
    </row>
    <row r="11" spans="1:7" ht="24" x14ac:dyDescent="0.45">
      <c r="A11" s="306" t="s">
        <v>43</v>
      </c>
      <c r="B11" s="374"/>
      <c r="C11" s="374"/>
      <c r="D11" s="374"/>
      <c r="E11" s="374"/>
      <c r="F11" s="374"/>
      <c r="G11" s="104"/>
    </row>
    <row r="12" spans="1:7" ht="24" x14ac:dyDescent="0.45">
      <c r="A12" s="306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7"/>
      <c r="E13" s="337"/>
      <c r="F13" s="337"/>
      <c r="G13" s="337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0" t="s">
        <v>30</v>
      </c>
      <c r="B17" s="321" t="s">
        <v>31</v>
      </c>
      <c r="C17" s="321"/>
      <c r="D17" s="321" t="s">
        <v>46</v>
      </c>
      <c r="E17" s="322" t="s">
        <v>310</v>
      </c>
      <c r="F17" s="322" t="s">
        <v>357</v>
      </c>
    </row>
    <row r="18" spans="1:8" ht="16.5" customHeight="1" x14ac:dyDescent="0.3">
      <c r="A18" s="320"/>
      <c r="B18" s="247" t="s">
        <v>34</v>
      </c>
      <c r="C18" s="247" t="s">
        <v>33</v>
      </c>
      <c r="D18" s="321"/>
      <c r="E18" s="322"/>
      <c r="F18" s="32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0" t="s">
        <v>378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0" t="s">
        <v>30</v>
      </c>
      <c r="B50" s="321" t="s">
        <v>31</v>
      </c>
      <c r="C50" s="321"/>
      <c r="D50" s="321" t="s">
        <v>46</v>
      </c>
      <c r="E50" s="322" t="s">
        <v>310</v>
      </c>
      <c r="F50" s="322" t="s">
        <v>359</v>
      </c>
      <c r="G50" s="106"/>
    </row>
    <row r="51" spans="1:7" ht="16.5" customHeight="1" x14ac:dyDescent="0.3">
      <c r="A51" s="320"/>
      <c r="B51" s="247" t="s">
        <v>34</v>
      </c>
      <c r="C51" s="247" t="s">
        <v>33</v>
      </c>
      <c r="D51" s="321"/>
      <c r="E51" s="322"/>
      <c r="F51" s="32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0" t="s">
        <v>378</v>
      </c>
      <c r="B94" s="331"/>
      <c r="C94" s="331"/>
      <c r="D94" s="331"/>
      <c r="E94" s="331"/>
      <c r="F94" s="332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0" t="s">
        <v>30</v>
      </c>
      <c r="B107" s="321" t="s">
        <v>31</v>
      </c>
      <c r="C107" s="321"/>
      <c r="D107" s="321" t="s">
        <v>46</v>
      </c>
      <c r="E107" s="322" t="s">
        <v>310</v>
      </c>
      <c r="F107" s="322" t="s">
        <v>359</v>
      </c>
    </row>
    <row r="108" spans="1:7" ht="16.5" customHeight="1" x14ac:dyDescent="0.3">
      <c r="A108" s="320"/>
      <c r="B108" s="247" t="s">
        <v>34</v>
      </c>
      <c r="C108" s="247" t="s">
        <v>33</v>
      </c>
      <c r="D108" s="321"/>
      <c r="E108" s="322"/>
      <c r="F108" s="32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3" t="s">
        <v>378</v>
      </c>
      <c r="B148" s="334"/>
      <c r="C148" s="334"/>
      <c r="D148" s="335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0" t="s">
        <v>30</v>
      </c>
      <c r="B162" s="321" t="s">
        <v>31</v>
      </c>
      <c r="C162" s="321"/>
      <c r="D162" s="321" t="s">
        <v>46</v>
      </c>
      <c r="E162" s="322" t="s">
        <v>310</v>
      </c>
      <c r="F162" s="322" t="s">
        <v>359</v>
      </c>
      <c r="G162" s="106"/>
    </row>
    <row r="163" spans="1:7" ht="16.5" customHeight="1" x14ac:dyDescent="0.3">
      <c r="A163" s="320"/>
      <c r="B163" s="247" t="s">
        <v>34</v>
      </c>
      <c r="C163" s="247" t="s">
        <v>33</v>
      </c>
      <c r="D163" s="321"/>
      <c r="E163" s="322"/>
      <c r="F163" s="32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6" t="s">
        <v>378</v>
      </c>
      <c r="B195" s="326"/>
      <c r="C195" s="326"/>
      <c r="D195" s="326"/>
      <c r="E195" s="326"/>
      <c r="F195" s="326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0" t="s">
        <v>30</v>
      </c>
      <c r="B209" s="321" t="s">
        <v>31</v>
      </c>
      <c r="C209" s="321"/>
      <c r="D209" s="321" t="s">
        <v>46</v>
      </c>
      <c r="E209" s="322" t="s">
        <v>310</v>
      </c>
      <c r="F209" s="322" t="s">
        <v>359</v>
      </c>
      <c r="G209" s="106"/>
    </row>
    <row r="210" spans="1:7" ht="16.5" customHeight="1" x14ac:dyDescent="0.3">
      <c r="A210" s="320"/>
      <c r="B210" s="247" t="s">
        <v>34</v>
      </c>
      <c r="C210" s="247" t="s">
        <v>33</v>
      </c>
      <c r="D210" s="321"/>
      <c r="E210" s="322"/>
      <c r="F210" s="32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6" t="s">
        <v>378</v>
      </c>
      <c r="B256" s="326"/>
      <c r="C256" s="326"/>
      <c r="D256" s="326"/>
      <c r="E256" s="326"/>
      <c r="F256" s="326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0" t="s">
        <v>30</v>
      </c>
      <c r="B270" s="321" t="s">
        <v>31</v>
      </c>
      <c r="C270" s="321"/>
      <c r="D270" s="321" t="s">
        <v>46</v>
      </c>
      <c r="E270" s="322" t="s">
        <v>310</v>
      </c>
      <c r="F270" s="322" t="s">
        <v>359</v>
      </c>
      <c r="G270" s="168"/>
    </row>
    <row r="271" spans="1:7" s="13" customFormat="1" ht="16.5" customHeight="1" x14ac:dyDescent="0.3">
      <c r="A271" s="320"/>
      <c r="B271" s="247" t="s">
        <v>34</v>
      </c>
      <c r="C271" s="247" t="s">
        <v>33</v>
      </c>
      <c r="D271" s="321"/>
      <c r="E271" s="322"/>
      <c r="F271" s="32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7" t="s">
        <v>395</v>
      </c>
      <c r="B308" s="328"/>
      <c r="C308" s="328"/>
      <c r="D308" s="328"/>
      <c r="E308" s="328"/>
      <c r="F308" s="329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0" t="s">
        <v>30</v>
      </c>
      <c r="B322" s="321" t="s">
        <v>31</v>
      </c>
      <c r="C322" s="321"/>
      <c r="D322" s="321" t="s">
        <v>46</v>
      </c>
      <c r="E322" s="322" t="s">
        <v>310</v>
      </c>
      <c r="F322" s="322" t="s">
        <v>359</v>
      </c>
      <c r="G322" s="106"/>
    </row>
    <row r="323" spans="1:7" ht="16.5" customHeight="1" x14ac:dyDescent="0.3">
      <c r="A323" s="320"/>
      <c r="B323" s="247" t="s">
        <v>34</v>
      </c>
      <c r="C323" s="247" t="s">
        <v>33</v>
      </c>
      <c r="D323" s="321"/>
      <c r="E323" s="322"/>
      <c r="F323" s="32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7" t="s">
        <v>378</v>
      </c>
      <c r="B349" s="328"/>
      <c r="C349" s="328"/>
      <c r="D349" s="328"/>
      <c r="E349" s="328"/>
      <c r="F349" s="328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0" t="s">
        <v>30</v>
      </c>
      <c r="B362" s="321" t="s">
        <v>31</v>
      </c>
      <c r="C362" s="321"/>
      <c r="D362" s="321" t="s">
        <v>46</v>
      </c>
      <c r="E362" s="322" t="s">
        <v>310</v>
      </c>
      <c r="F362" s="322" t="s">
        <v>359</v>
      </c>
      <c r="G362" s="106"/>
    </row>
    <row r="363" spans="1:7" ht="16.5" customHeight="1" x14ac:dyDescent="0.3">
      <c r="A363" s="320"/>
      <c r="B363" s="247" t="s">
        <v>34</v>
      </c>
      <c r="C363" s="247" t="s">
        <v>33</v>
      </c>
      <c r="D363" s="321"/>
      <c r="E363" s="322"/>
      <c r="F363" s="32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6" t="s">
        <v>378</v>
      </c>
      <c r="B383" s="326"/>
      <c r="C383" s="326"/>
      <c r="D383" s="326"/>
      <c r="E383" s="326"/>
      <c r="F383" s="326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0" t="s">
        <v>30</v>
      </c>
      <c r="B395" s="321" t="s">
        <v>31</v>
      </c>
      <c r="C395" s="321"/>
      <c r="D395" s="321" t="s">
        <v>46</v>
      </c>
      <c r="E395" s="322" t="s">
        <v>310</v>
      </c>
      <c r="F395" s="322" t="s">
        <v>359</v>
      </c>
      <c r="G395" s="106"/>
    </row>
    <row r="396" spans="1:7" ht="16.5" customHeight="1" x14ac:dyDescent="0.3">
      <c r="A396" s="320"/>
      <c r="B396" s="247" t="s">
        <v>34</v>
      </c>
      <c r="C396" s="247" t="s">
        <v>33</v>
      </c>
      <c r="D396" s="321"/>
      <c r="E396" s="322"/>
      <c r="F396" s="32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6" t="s">
        <v>378</v>
      </c>
      <c r="B435" s="326"/>
      <c r="C435" s="326"/>
      <c r="D435" s="326"/>
      <c r="E435" s="326"/>
      <c r="F435" s="326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0" t="s">
        <v>30</v>
      </c>
      <c r="B448" s="321" t="s">
        <v>31</v>
      </c>
      <c r="C448" s="321"/>
      <c r="D448" s="321" t="s">
        <v>46</v>
      </c>
      <c r="E448" s="322" t="s">
        <v>310</v>
      </c>
      <c r="F448" s="322" t="s">
        <v>359</v>
      </c>
      <c r="G448" s="106"/>
    </row>
    <row r="449" spans="1:6" ht="16.5" customHeight="1" x14ac:dyDescent="0.3">
      <c r="A449" s="320"/>
      <c r="B449" s="247" t="s">
        <v>34</v>
      </c>
      <c r="C449" s="247" t="s">
        <v>33</v>
      </c>
      <c r="D449" s="321"/>
      <c r="E449" s="322"/>
      <c r="F449" s="32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3" t="s">
        <v>378</v>
      </c>
      <c r="B471" s="324"/>
      <c r="C471" s="324"/>
      <c r="D471" s="324"/>
      <c r="E471" s="324"/>
      <c r="F471" s="32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5" t="s">
        <v>366</v>
      </c>
      <c r="B483" s="325"/>
      <c r="C483" s="325"/>
      <c r="D483" s="32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0" t="s">
        <v>30</v>
      </c>
      <c r="B485" s="321" t="s">
        <v>31</v>
      </c>
      <c r="C485" s="321"/>
      <c r="D485" s="321" t="s">
        <v>46</v>
      </c>
      <c r="E485" s="322" t="s">
        <v>310</v>
      </c>
      <c r="F485" s="322" t="s">
        <v>359</v>
      </c>
      <c r="G485" s="106"/>
    </row>
    <row r="486" spans="1:7" ht="16.5" customHeight="1" x14ac:dyDescent="0.3">
      <c r="A486" s="320"/>
      <c r="B486" s="247" t="s">
        <v>34</v>
      </c>
      <c r="C486" s="247" t="s">
        <v>33</v>
      </c>
      <c r="D486" s="321"/>
      <c r="E486" s="322"/>
      <c r="F486" s="32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0" t="s">
        <v>30</v>
      </c>
      <c r="B507" s="321" t="s">
        <v>31</v>
      </c>
      <c r="C507" s="321"/>
      <c r="D507" s="321" t="s">
        <v>46</v>
      </c>
      <c r="E507" s="322" t="s">
        <v>310</v>
      </c>
      <c r="F507" s="322" t="s">
        <v>359</v>
      </c>
      <c r="G507" s="106"/>
    </row>
    <row r="508" spans="1:7" ht="16.5" customHeight="1" x14ac:dyDescent="0.3">
      <c r="A508" s="320"/>
      <c r="B508" s="247" t="s">
        <v>34</v>
      </c>
      <c r="C508" s="247" t="s">
        <v>33</v>
      </c>
      <c r="D508" s="321"/>
      <c r="E508" s="322"/>
      <c r="F508" s="32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0" t="s">
        <v>30</v>
      </c>
      <c r="B518" s="321" t="s">
        <v>31</v>
      </c>
      <c r="C518" s="321"/>
      <c r="D518" s="321" t="s">
        <v>46</v>
      </c>
      <c r="E518" s="322" t="s">
        <v>310</v>
      </c>
      <c r="F518" s="322" t="s">
        <v>359</v>
      </c>
      <c r="G518" s="106"/>
    </row>
    <row r="519" spans="1:7" ht="16.5" customHeight="1" x14ac:dyDescent="0.3">
      <c r="A519" s="320"/>
      <c r="B519" s="247" t="s">
        <v>34</v>
      </c>
      <c r="C519" s="247" t="s">
        <v>33</v>
      </c>
      <c r="D519" s="321"/>
      <c r="E519" s="322"/>
      <c r="F519" s="32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0" t="s">
        <v>30</v>
      </c>
      <c r="B538" s="321" t="s">
        <v>31</v>
      </c>
      <c r="C538" s="321"/>
      <c r="D538" s="321" t="s">
        <v>46</v>
      </c>
      <c r="E538" s="322" t="s">
        <v>310</v>
      </c>
      <c r="F538" s="322" t="s">
        <v>359</v>
      </c>
      <c r="G538" s="106"/>
    </row>
    <row r="539" spans="1:7" ht="16.5" customHeight="1" x14ac:dyDescent="0.3">
      <c r="A539" s="320"/>
      <c r="B539" s="247" t="s">
        <v>34</v>
      </c>
      <c r="C539" s="247" t="s">
        <v>33</v>
      </c>
      <c r="D539" s="321"/>
      <c r="E539" s="322"/>
      <c r="F539" s="32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39"/>
      <c r="E1" s="339"/>
      <c r="F1" s="339"/>
      <c r="G1" s="339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0" t="s">
        <v>50</v>
      </c>
      <c r="B6" s="360"/>
      <c r="C6" s="360"/>
      <c r="D6" s="360"/>
      <c r="E6" s="360"/>
      <c r="F6" s="360"/>
      <c r="G6" s="104"/>
    </row>
    <row r="7" spans="1:7" s="11" customFormat="1" ht="21.75" customHeight="1" x14ac:dyDescent="0.45">
      <c r="A7" s="341" t="e">
        <f>#REF!</f>
        <v>#REF!</v>
      </c>
      <c r="B7" s="341"/>
      <c r="C7" s="341"/>
      <c r="D7" s="341"/>
      <c r="E7" s="341"/>
      <c r="F7" s="341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64">
        <f>D199</f>
        <v>0</v>
      </c>
      <c r="C11" s="364"/>
      <c r="D11" s="364"/>
      <c r="E11" s="364"/>
      <c r="F11" s="364"/>
      <c r="G11" s="104"/>
    </row>
    <row r="12" spans="1:7" s="11" customFormat="1" ht="22.5" x14ac:dyDescent="0.45">
      <c r="A12" s="10"/>
      <c r="D12" s="337"/>
      <c r="E12" s="337"/>
      <c r="F12" s="337"/>
      <c r="G12" s="337"/>
    </row>
    <row r="13" spans="1:7" s="11" customFormat="1" ht="11.25" customHeight="1" x14ac:dyDescent="0.3">
      <c r="A13" s="320" t="s">
        <v>30</v>
      </c>
      <c r="B13" s="321" t="s">
        <v>31</v>
      </c>
      <c r="C13" s="321"/>
      <c r="D13" s="321" t="s">
        <v>46</v>
      </c>
      <c r="E13" s="321" t="s">
        <v>190</v>
      </c>
      <c r="F13" s="321" t="s">
        <v>191</v>
      </c>
      <c r="G13" s="91"/>
    </row>
    <row r="14" spans="1:7" s="11" customFormat="1" ht="12.75" customHeight="1" x14ac:dyDescent="0.3">
      <c r="A14" s="320"/>
      <c r="B14" s="247" t="s">
        <v>34</v>
      </c>
      <c r="C14" s="247" t="s">
        <v>33</v>
      </c>
      <c r="D14" s="321"/>
      <c r="E14" s="321"/>
      <c r="F14" s="32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1"/>
      <c r="C22" s="352"/>
      <c r="D22" s="290">
        <f>SUM(B17:C21)</f>
        <v>0</v>
      </c>
    </row>
    <row r="23" spans="1:7" x14ac:dyDescent="0.3">
      <c r="A23" s="346" t="s">
        <v>295</v>
      </c>
      <c r="B23" s="347"/>
      <c r="C23" s="348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6" t="s">
        <v>36</v>
      </c>
      <c r="B33" s="347"/>
      <c r="C33" s="348"/>
      <c r="D33" s="289">
        <f>SUM(B26:C32)</f>
        <v>0</v>
      </c>
    </row>
    <row r="34" spans="1:7" x14ac:dyDescent="0.3">
      <c r="A34" s="346" t="s">
        <v>295</v>
      </c>
      <c r="B34" s="347"/>
      <c r="C34" s="348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4" t="s">
        <v>219</v>
      </c>
      <c r="B36" s="345"/>
      <c r="C36" s="345"/>
      <c r="D36" s="345"/>
      <c r="E36" s="345"/>
      <c r="F36" s="345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6" t="s">
        <v>36</v>
      </c>
      <c r="B42" s="347"/>
      <c r="C42" s="348"/>
      <c r="D42" s="289">
        <f>SUM(B37:C41)</f>
        <v>0</v>
      </c>
      <c r="E42" s="12"/>
      <c r="F42" s="12"/>
      <c r="G42" s="105"/>
    </row>
    <row r="43" spans="1:7" s="19" customFormat="1" x14ac:dyDescent="0.3">
      <c r="A43" s="346" t="s">
        <v>295</v>
      </c>
      <c r="B43" s="347"/>
      <c r="C43" s="348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6" t="s">
        <v>21</v>
      </c>
      <c r="B45" s="357"/>
      <c r="C45" s="357"/>
      <c r="D45" s="357"/>
      <c r="E45" s="357"/>
      <c r="F45" s="357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6" t="s">
        <v>36</v>
      </c>
      <c r="B52" s="347"/>
      <c r="C52" s="348"/>
      <c r="D52" s="289">
        <f>SUM(B46:C51)</f>
        <v>0</v>
      </c>
    </row>
    <row r="53" spans="1:7" x14ac:dyDescent="0.3">
      <c r="A53" s="346" t="s">
        <v>295</v>
      </c>
      <c r="B53" s="347"/>
      <c r="C53" s="348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6" t="s">
        <v>36</v>
      </c>
      <c r="B63" s="347"/>
      <c r="C63" s="348"/>
      <c r="D63" s="289">
        <f>SUM(B56:C62)</f>
        <v>0</v>
      </c>
    </row>
    <row r="64" spans="1:7" x14ac:dyDescent="0.3">
      <c r="A64" s="346" t="s">
        <v>295</v>
      </c>
      <c r="B64" s="347"/>
      <c r="C64" s="348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6" t="s">
        <v>36</v>
      </c>
      <c r="B84" s="347"/>
      <c r="C84" s="348"/>
      <c r="D84" s="289">
        <f>SUM(B67:C83)</f>
        <v>0</v>
      </c>
    </row>
    <row r="85" spans="1:7" x14ac:dyDescent="0.3">
      <c r="A85" s="346" t="s">
        <v>295</v>
      </c>
      <c r="B85" s="347"/>
      <c r="C85" s="348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6" t="s">
        <v>36</v>
      </c>
      <c r="B102" s="347"/>
      <c r="C102" s="348"/>
      <c r="D102" s="289">
        <f>SUM(B88:C101)</f>
        <v>0</v>
      </c>
    </row>
    <row r="103" spans="1:7" x14ac:dyDescent="0.3">
      <c r="A103" s="346" t="s">
        <v>295</v>
      </c>
      <c r="B103" s="347"/>
      <c r="C103" s="348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4" t="s">
        <v>212</v>
      </c>
      <c r="B106" s="345"/>
      <c r="C106" s="345"/>
      <c r="D106" s="345"/>
      <c r="E106" s="345"/>
      <c r="F106" s="345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6" t="s">
        <v>36</v>
      </c>
      <c r="B118" s="347"/>
      <c r="C118" s="348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6" t="s">
        <v>295</v>
      </c>
      <c r="B119" s="347"/>
      <c r="C119" s="348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6" t="s">
        <v>36</v>
      </c>
      <c r="B133" s="347"/>
      <c r="C133" s="348"/>
      <c r="D133" s="289">
        <f>SUM(B122:C132)</f>
        <v>0</v>
      </c>
    </row>
    <row r="134" spans="1:7" x14ac:dyDescent="0.3">
      <c r="A134" s="346" t="s">
        <v>295</v>
      </c>
      <c r="B134" s="347"/>
      <c r="C134" s="348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6" t="s">
        <v>36</v>
      </c>
      <c r="B149" s="347"/>
      <c r="C149" s="348"/>
      <c r="D149" s="289">
        <f>SUM(B137:C148)</f>
        <v>0</v>
      </c>
    </row>
    <row r="150" spans="1:7" x14ac:dyDescent="0.3">
      <c r="A150" s="346" t="s">
        <v>295</v>
      </c>
      <c r="B150" s="347"/>
      <c r="C150" s="348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6" t="s">
        <v>36</v>
      </c>
      <c r="B161" s="351"/>
      <c r="C161" s="352"/>
      <c r="D161" s="290">
        <f>SUM(B153:C160)</f>
        <v>0</v>
      </c>
    </row>
    <row r="162" spans="1:7" x14ac:dyDescent="0.3">
      <c r="A162" s="346" t="s">
        <v>295</v>
      </c>
      <c r="B162" s="347"/>
      <c r="C162" s="348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6" t="s">
        <v>36</v>
      </c>
      <c r="B169" s="347"/>
      <c r="C169" s="348"/>
      <c r="D169" s="289">
        <f>SUM(B165:C168)</f>
        <v>0</v>
      </c>
    </row>
    <row r="170" spans="1:7" x14ac:dyDescent="0.3">
      <c r="A170" s="346" t="s">
        <v>295</v>
      </c>
      <c r="B170" s="347"/>
      <c r="C170" s="348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49" t="s">
        <v>17</v>
      </c>
      <c r="B172" s="350"/>
      <c r="C172" s="350"/>
      <c r="D172" s="350"/>
      <c r="E172" s="350"/>
      <c r="F172" s="350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6" t="s">
        <v>36</v>
      </c>
      <c r="B177" s="347"/>
      <c r="C177" s="348"/>
      <c r="D177" s="289">
        <f>SUM(B173:C176)</f>
        <v>0</v>
      </c>
    </row>
    <row r="178" spans="1:7" x14ac:dyDescent="0.3">
      <c r="A178" s="346" t="s">
        <v>295</v>
      </c>
      <c r="B178" s="347"/>
      <c r="C178" s="348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6" t="s">
        <v>36</v>
      </c>
      <c r="B186" s="347"/>
      <c r="C186" s="348"/>
      <c r="D186" s="289">
        <f>SUM(B181:C185)</f>
        <v>0</v>
      </c>
    </row>
    <row r="187" spans="1:7" x14ac:dyDescent="0.3">
      <c r="A187" s="346" t="s">
        <v>295</v>
      </c>
      <c r="B187" s="347"/>
      <c r="C187" s="348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6" t="s">
        <v>36</v>
      </c>
      <c r="B194" s="347"/>
      <c r="C194" s="348"/>
      <c r="D194" s="259">
        <f>SUM(B190:C193)</f>
        <v>0</v>
      </c>
    </row>
    <row r="195" spans="1:6" x14ac:dyDescent="0.3">
      <c r="A195" s="346" t="s">
        <v>295</v>
      </c>
      <c r="B195" s="347"/>
      <c r="C195" s="348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2018-05-05T08:21:10Z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