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Audit CE Bizerte octobre 2017\"/>
    </mc:Choice>
  </mc:AlternateContent>
  <bookViews>
    <workbookView xWindow="0" yWindow="0" windowWidth="10650" windowHeight="2760" tabRatio="998" activeTab="3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Technique'!$A$1:$F$184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7" i="30" l="1"/>
  <c r="D374" i="16" l="1"/>
  <c r="C435" i="16"/>
  <c r="D449" i="16" s="1"/>
  <c r="D450" i="16" s="1"/>
  <c r="C434" i="16"/>
  <c r="D428" i="16"/>
  <c r="D429" i="16" s="1"/>
  <c r="D406" i="16"/>
  <c r="D407" i="16" s="1"/>
  <c r="D419" i="16"/>
  <c r="D420" i="16" s="1"/>
  <c r="D373" i="16"/>
  <c r="D321" i="16"/>
  <c r="D322" i="16" s="1"/>
  <c r="B9" i="31" l="1"/>
  <c r="B10" i="35"/>
  <c r="B146" i="29"/>
  <c r="B140" i="29"/>
  <c r="B139" i="29"/>
  <c r="B119" i="29"/>
  <c r="B118" i="29"/>
  <c r="B112" i="29"/>
  <c r="B111" i="29"/>
  <c r="B105" i="29"/>
  <c r="B104" i="29"/>
  <c r="B98" i="29"/>
  <c r="B97" i="29"/>
  <c r="B91" i="29"/>
  <c r="B90" i="29"/>
  <c r="B83" i="29"/>
  <c r="B84" i="29"/>
  <c r="B77" i="29"/>
  <c r="B76" i="29"/>
  <c r="B70" i="29"/>
  <c r="B69" i="29"/>
  <c r="B63" i="29"/>
  <c r="B62" i="29"/>
  <c r="B56" i="29"/>
  <c r="B55" i="29"/>
  <c r="B48" i="29"/>
  <c r="B42" i="29"/>
  <c r="B41" i="29"/>
  <c r="B34" i="29"/>
  <c r="B26" i="29"/>
  <c r="B133" i="29"/>
  <c r="B132" i="29"/>
  <c r="B126" i="29"/>
  <c r="B125" i="29"/>
  <c r="B123" i="29"/>
  <c r="B8" i="35" l="1"/>
  <c r="B9" i="35"/>
  <c r="D178" i="35"/>
  <c r="C175" i="35"/>
  <c r="D170" i="35"/>
  <c r="D171" i="35" s="1"/>
  <c r="D162" i="35"/>
  <c r="D161" i="35"/>
  <c r="C149" i="35"/>
  <c r="D153" i="35" s="1"/>
  <c r="D154" i="35" s="1"/>
  <c r="C141" i="35"/>
  <c r="C140" i="35"/>
  <c r="C139" i="35"/>
  <c r="D145" i="35" s="1"/>
  <c r="D146" i="35" s="1"/>
  <c r="C131" i="35"/>
  <c r="C129" i="35"/>
  <c r="C127" i="35"/>
  <c r="C126" i="35"/>
  <c r="D132" i="35" s="1"/>
  <c r="D133" i="35" s="1"/>
  <c r="C115" i="35"/>
  <c r="C114" i="35"/>
  <c r="C111" i="35"/>
  <c r="D117" i="35" s="1"/>
  <c r="D118" i="35" s="1"/>
  <c r="C99" i="35"/>
  <c r="C98" i="35"/>
  <c r="C93" i="35"/>
  <c r="C92" i="35"/>
  <c r="D101" i="35" s="1"/>
  <c r="D102" i="35" s="1"/>
  <c r="D83" i="35"/>
  <c r="D84" i="35" s="1"/>
  <c r="C81" i="35"/>
  <c r="C79" i="35"/>
  <c r="C76" i="35"/>
  <c r="C75" i="35"/>
  <c r="C74" i="35"/>
  <c r="C60" i="35"/>
  <c r="C59" i="35"/>
  <c r="C55" i="35"/>
  <c r="D62" i="35" s="1"/>
  <c r="D63" i="35" s="1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D458" i="34"/>
  <c r="C456" i="34"/>
  <c r="C435" i="34"/>
  <c r="C434" i="34"/>
  <c r="D449" i="34" s="1"/>
  <c r="D450" i="34" s="1"/>
  <c r="C425" i="34"/>
  <c r="D428" i="34" s="1"/>
  <c r="D429" i="34" s="1"/>
  <c r="D419" i="34"/>
  <c r="D420" i="34" s="1"/>
  <c r="D406" i="34"/>
  <c r="D407" i="34" s="1"/>
  <c r="D400" i="34"/>
  <c r="D401" i="34" s="1"/>
  <c r="C397" i="34"/>
  <c r="A394" i="34"/>
  <c r="C384" i="34"/>
  <c r="C381" i="34"/>
  <c r="D387" i="34" s="1"/>
  <c r="C377" i="34"/>
  <c r="C371" i="34"/>
  <c r="D373" i="34" s="1"/>
  <c r="D374" i="34" s="1"/>
  <c r="A364" i="34"/>
  <c r="C354" i="34"/>
  <c r="D357" i="34" s="1"/>
  <c r="C353" i="34"/>
  <c r="C345" i="34"/>
  <c r="D346" i="34" s="1"/>
  <c r="D347" i="34" s="1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D294" i="34" s="1"/>
  <c r="D295" i="34" s="1"/>
  <c r="C288" i="34"/>
  <c r="A283" i="34"/>
  <c r="C273" i="34"/>
  <c r="C269" i="34"/>
  <c r="D276" i="34" s="1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D206" i="34" s="1"/>
  <c r="D207" i="34" s="1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D146" i="34" s="1"/>
  <c r="C129" i="34"/>
  <c r="C127" i="34"/>
  <c r="C125" i="34"/>
  <c r="C121" i="34"/>
  <c r="D134" i="34" s="1"/>
  <c r="D135" i="34" s="1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D81" i="34" s="1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D178" i="33"/>
  <c r="C175" i="33"/>
  <c r="D170" i="33"/>
  <c r="D171" i="33" s="1"/>
  <c r="D162" i="33"/>
  <c r="D161" i="33"/>
  <c r="C149" i="33"/>
  <c r="D153" i="33" s="1"/>
  <c r="D154" i="33" s="1"/>
  <c r="C141" i="33"/>
  <c r="C140" i="33"/>
  <c r="C139" i="33"/>
  <c r="D145" i="33" s="1"/>
  <c r="D146" i="33" s="1"/>
  <c r="C131" i="33"/>
  <c r="C129" i="33"/>
  <c r="C127" i="33"/>
  <c r="C126" i="33"/>
  <c r="D132" i="33" s="1"/>
  <c r="D133" i="33" s="1"/>
  <c r="C115" i="33"/>
  <c r="C114" i="33"/>
  <c r="C111" i="33"/>
  <c r="D117" i="33" s="1"/>
  <c r="D118" i="33" s="1"/>
  <c r="C99" i="33"/>
  <c r="C98" i="33"/>
  <c r="C93" i="33"/>
  <c r="C92" i="33"/>
  <c r="D101" i="33" s="1"/>
  <c r="D102" i="33" s="1"/>
  <c r="C81" i="33"/>
  <c r="C79" i="33"/>
  <c r="C76" i="33"/>
  <c r="C75" i="33"/>
  <c r="D83" i="33" s="1"/>
  <c r="D84" i="33" s="1"/>
  <c r="C74" i="33"/>
  <c r="C60" i="33"/>
  <c r="C59" i="33"/>
  <c r="C55" i="33"/>
  <c r="D62" i="33" s="1"/>
  <c r="D63" i="33" s="1"/>
  <c r="D51" i="33"/>
  <c r="D52" i="33" s="1"/>
  <c r="C50" i="33"/>
  <c r="C36" i="33"/>
  <c r="D41" i="33" s="1"/>
  <c r="D42" i="33" s="1"/>
  <c r="C26" i="33"/>
  <c r="D32" i="33" s="1"/>
  <c r="D33" i="33" s="1"/>
  <c r="D23" i="33"/>
  <c r="D22" i="33"/>
  <c r="D461" i="32"/>
  <c r="C456" i="32"/>
  <c r="D458" i="32" s="1"/>
  <c r="D449" i="32"/>
  <c r="D450" i="32" s="1"/>
  <c r="C435" i="32"/>
  <c r="C434" i="32"/>
  <c r="D428" i="32"/>
  <c r="D429" i="32" s="1"/>
  <c r="C425" i="32"/>
  <c r="D419" i="32"/>
  <c r="D420" i="32" s="1"/>
  <c r="D406" i="32"/>
  <c r="D409" i="32" s="1"/>
  <c r="D410" i="32" s="1"/>
  <c r="D401" i="32"/>
  <c r="D400" i="32"/>
  <c r="C397" i="32"/>
  <c r="A394" i="32"/>
  <c r="C384" i="32"/>
  <c r="D387" i="32" s="1"/>
  <c r="C381" i="32"/>
  <c r="C377" i="32"/>
  <c r="D373" i="32"/>
  <c r="D374" i="32" s="1"/>
  <c r="C371" i="32"/>
  <c r="A364" i="32"/>
  <c r="C354" i="32"/>
  <c r="C353" i="32"/>
  <c r="D357" i="32" s="1"/>
  <c r="C345" i="32"/>
  <c r="C342" i="32"/>
  <c r="D346" i="32" s="1"/>
  <c r="D347" i="32" s="1"/>
  <c r="C332" i="32"/>
  <c r="C327" i="32"/>
  <c r="D337" i="32" s="1"/>
  <c r="D338" i="32" s="1"/>
  <c r="C317" i="32"/>
  <c r="D321" i="32" s="1"/>
  <c r="D322" i="32" s="1"/>
  <c r="A311" i="32"/>
  <c r="D304" i="32"/>
  <c r="D307" i="32" s="1"/>
  <c r="D308" i="32" s="1"/>
  <c r="C299" i="32"/>
  <c r="C291" i="32"/>
  <c r="D294" i="32" s="1"/>
  <c r="D295" i="32" s="1"/>
  <c r="C289" i="32"/>
  <c r="C288" i="32"/>
  <c r="A283" i="32"/>
  <c r="C273" i="32"/>
  <c r="D276" i="32" s="1"/>
  <c r="C269" i="32"/>
  <c r="C267" i="32"/>
  <c r="D260" i="32"/>
  <c r="D261" i="32" s="1"/>
  <c r="C258" i="32"/>
  <c r="A250" i="32"/>
  <c r="C236" i="32"/>
  <c r="C235" i="32"/>
  <c r="D242" i="32" s="1"/>
  <c r="C224" i="32"/>
  <c r="C222" i="32"/>
  <c r="C214" i="32"/>
  <c r="C211" i="32"/>
  <c r="D229" i="32" s="1"/>
  <c r="D230" i="32" s="1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D146" i="32"/>
  <c r="C143" i="32"/>
  <c r="C141" i="32"/>
  <c r="C140" i="32"/>
  <c r="C129" i="32"/>
  <c r="C127" i="32"/>
  <c r="C125" i="32"/>
  <c r="C121" i="32"/>
  <c r="D134" i="32" s="1"/>
  <c r="D135" i="32" s="1"/>
  <c r="C109" i="32"/>
  <c r="D110" i="32" s="1"/>
  <c r="D111" i="32" s="1"/>
  <c r="C107" i="32"/>
  <c r="A100" i="32"/>
  <c r="C87" i="32"/>
  <c r="D93" i="32" s="1"/>
  <c r="D94" i="32" s="1"/>
  <c r="C76" i="32"/>
  <c r="C75" i="32"/>
  <c r="C70" i="32"/>
  <c r="C64" i="32"/>
  <c r="C62" i="32"/>
  <c r="D81" i="32" s="1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82" i="35" l="1"/>
  <c r="D183" i="35" s="1"/>
  <c r="D179" i="35"/>
  <c r="D38" i="34"/>
  <c r="D40" i="34"/>
  <c r="D41" i="34" s="1"/>
  <c r="B49" i="29" s="1"/>
  <c r="D277" i="34"/>
  <c r="D279" i="34"/>
  <c r="D280" i="34" s="1"/>
  <c r="D245" i="34"/>
  <c r="D246" i="34" s="1"/>
  <c r="D243" i="34"/>
  <c r="D96" i="34"/>
  <c r="D97" i="34" s="1"/>
  <c r="D82" i="34"/>
  <c r="D149" i="34"/>
  <c r="D150" i="34" s="1"/>
  <c r="D147" i="34"/>
  <c r="D189" i="34"/>
  <c r="D190" i="34" s="1"/>
  <c r="D164" i="34"/>
  <c r="D307" i="34"/>
  <c r="D308" i="34" s="1"/>
  <c r="D305" i="34"/>
  <c r="D360" i="34"/>
  <c r="D361" i="34" s="1"/>
  <c r="D358" i="34"/>
  <c r="D388" i="34"/>
  <c r="D390" i="34"/>
  <c r="D391" i="34" s="1"/>
  <c r="D409" i="34"/>
  <c r="D410" i="34" s="1"/>
  <c r="D459" i="34"/>
  <c r="D182" i="33"/>
  <c r="D183" i="33" s="1"/>
  <c r="B11" i="33" s="1"/>
  <c r="D179" i="33"/>
  <c r="D40" i="32"/>
  <c r="D41" i="32" s="1"/>
  <c r="D38" i="32"/>
  <c r="D279" i="32"/>
  <c r="D280" i="32" s="1"/>
  <c r="D277" i="32"/>
  <c r="D390" i="32"/>
  <c r="D391" i="32" s="1"/>
  <c r="D388" i="32"/>
  <c r="D459" i="32"/>
  <c r="D164" i="32"/>
  <c r="D189" i="32"/>
  <c r="D190" i="32" s="1"/>
  <c r="D96" i="32"/>
  <c r="D97" i="32" s="1"/>
  <c r="D82" i="32"/>
  <c r="D149" i="32"/>
  <c r="D150" i="32" s="1"/>
  <c r="D243" i="32"/>
  <c r="D245" i="32"/>
  <c r="D246" i="32" s="1"/>
  <c r="D358" i="32"/>
  <c r="D360" i="32"/>
  <c r="D361" i="32" s="1"/>
  <c r="D147" i="32"/>
  <c r="D305" i="32"/>
  <c r="D407" i="32"/>
  <c r="B8" i="17"/>
  <c r="B10" i="31"/>
  <c r="D178" i="31"/>
  <c r="C175" i="31"/>
  <c r="D171" i="31"/>
  <c r="D170" i="3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D32" i="31"/>
  <c r="D33" i="31" s="1"/>
  <c r="C26" i="31"/>
  <c r="D23" i="31"/>
  <c r="D22" i="3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20" i="30"/>
  <c r="B117" i="29" s="1"/>
  <c r="D419" i="30"/>
  <c r="D407" i="30"/>
  <c r="D406" i="30"/>
  <c r="D400" i="30"/>
  <c r="D409" i="30" s="1"/>
  <c r="D410" i="30" s="1"/>
  <c r="B110" i="29" s="1"/>
  <c r="C397" i="30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D206" i="30" s="1"/>
  <c r="D207" i="30" s="1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D134" i="30" s="1"/>
  <c r="D135" i="30" s="1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C62" i="30"/>
  <c r="C53" i="30"/>
  <c r="D54" i="30" s="1"/>
  <c r="D55" i="30" s="1"/>
  <c r="C51" i="30"/>
  <c r="A44" i="30"/>
  <c r="C33" i="30"/>
  <c r="C28" i="30"/>
  <c r="D37" i="30" s="1"/>
  <c r="D23" i="30"/>
  <c r="D24" i="30" s="1"/>
  <c r="A8" i="30"/>
  <c r="A7" i="31" s="1"/>
  <c r="A8" i="16"/>
  <c r="A7" i="17" s="1"/>
  <c r="D346" i="30" l="1"/>
  <c r="D347" i="30" s="1"/>
  <c r="D132" i="31"/>
  <c r="D133" i="31" s="1"/>
  <c r="D62" i="31"/>
  <c r="D63" i="31" s="1"/>
  <c r="D83" i="31"/>
  <c r="D84" i="31" s="1"/>
  <c r="D101" i="31"/>
  <c r="D102" i="31" s="1"/>
  <c r="D117" i="31"/>
  <c r="D118" i="31" s="1"/>
  <c r="D81" i="30"/>
  <c r="D96" i="30" s="1"/>
  <c r="D97" i="30" s="1"/>
  <c r="B54" i="29" s="1"/>
  <c r="D146" i="30"/>
  <c r="D186" i="30"/>
  <c r="D187" i="30" s="1"/>
  <c r="D229" i="30"/>
  <c r="D230" i="30" s="1"/>
  <c r="D242" i="30"/>
  <c r="D243" i="30" s="1"/>
  <c r="D276" i="30"/>
  <c r="D294" i="30"/>
  <c r="D295" i="30" s="1"/>
  <c r="D337" i="30"/>
  <c r="D338" i="30" s="1"/>
  <c r="D357" i="30"/>
  <c r="D360" i="30" s="1"/>
  <c r="D361" i="30" s="1"/>
  <c r="B96" i="29" s="1"/>
  <c r="D387" i="30"/>
  <c r="B11" i="35"/>
  <c r="B147" i="29"/>
  <c r="D462" i="34"/>
  <c r="D463" i="34" s="1"/>
  <c r="B27" i="29" s="1"/>
  <c r="D462" i="32"/>
  <c r="D463" i="32" s="1"/>
  <c r="B12" i="32" s="1"/>
  <c r="D182" i="31"/>
  <c r="D183" i="31" s="1"/>
  <c r="D179" i="31"/>
  <c r="D245" i="30"/>
  <c r="D246" i="30" s="1"/>
  <c r="B75" i="29" s="1"/>
  <c r="D358" i="30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82" i="30"/>
  <c r="D149" i="30"/>
  <c r="D150" i="30" s="1"/>
  <c r="B61" i="29" s="1"/>
  <c r="D147" i="30"/>
  <c r="D305" i="30"/>
  <c r="D401" i="30"/>
  <c r="D459" i="30"/>
  <c r="B138" i="29" s="1"/>
  <c r="D178" i="17"/>
  <c r="D179" i="17" s="1"/>
  <c r="D170" i="17"/>
  <c r="D161" i="17"/>
  <c r="D162" i="17" s="1"/>
  <c r="D153" i="17"/>
  <c r="D154" i="17" s="1"/>
  <c r="C149" i="17"/>
  <c r="C141" i="17"/>
  <c r="C140" i="17"/>
  <c r="C139" i="17"/>
  <c r="D132" i="17"/>
  <c r="D133" i="17" s="1"/>
  <c r="C131" i="17"/>
  <c r="C129" i="17"/>
  <c r="C127" i="17"/>
  <c r="C126" i="17"/>
  <c r="D117" i="17"/>
  <c r="D118" i="17" s="1"/>
  <c r="C115" i="17"/>
  <c r="C114" i="17"/>
  <c r="C111" i="17"/>
  <c r="D101" i="17"/>
  <c r="D102" i="17" s="1"/>
  <c r="C99" i="17"/>
  <c r="C98" i="17"/>
  <c r="C93" i="17"/>
  <c r="C92" i="17"/>
  <c r="C60" i="17"/>
  <c r="C59" i="17"/>
  <c r="C55" i="17"/>
  <c r="D51" i="17"/>
  <c r="D52" i="17" s="1"/>
  <c r="C50" i="17"/>
  <c r="D32" i="17"/>
  <c r="D33" i="17" s="1"/>
  <c r="C26" i="17"/>
  <c r="D22" i="17"/>
  <c r="D23" i="17" s="1"/>
  <c r="D461" i="16"/>
  <c r="B39" i="29" s="1"/>
  <c r="B130" i="29"/>
  <c r="C397" i="16"/>
  <c r="D400" i="16" s="1"/>
  <c r="C384" i="16"/>
  <c r="C381" i="16"/>
  <c r="C377" i="16"/>
  <c r="C371" i="16"/>
  <c r="C354" i="16"/>
  <c r="C353" i="16"/>
  <c r="D357" i="16" s="1"/>
  <c r="C345" i="16"/>
  <c r="C342" i="16"/>
  <c r="D346" i="16" s="1"/>
  <c r="D347" i="16" s="1"/>
  <c r="C332" i="16"/>
  <c r="C327" i="16"/>
  <c r="C317" i="16"/>
  <c r="C273" i="16"/>
  <c r="C269" i="16"/>
  <c r="C267" i="16"/>
  <c r="C258" i="16"/>
  <c r="D260" i="16" s="1"/>
  <c r="D261" i="16" s="1"/>
  <c r="C224" i="16"/>
  <c r="C214" i="16"/>
  <c r="C211" i="16"/>
  <c r="D229" i="16" s="1"/>
  <c r="D230" i="16" s="1"/>
  <c r="C204" i="16"/>
  <c r="C203" i="16"/>
  <c r="C195" i="16"/>
  <c r="D186" i="16"/>
  <c r="D189" i="16" s="1"/>
  <c r="D190" i="16" s="1"/>
  <c r="C180" i="16"/>
  <c r="C176" i="16"/>
  <c r="C172" i="16"/>
  <c r="D164" i="16"/>
  <c r="D163" i="16"/>
  <c r="D147" i="16"/>
  <c r="D146" i="16"/>
  <c r="C125" i="16"/>
  <c r="C129" i="16"/>
  <c r="D110" i="16"/>
  <c r="D111" i="16" s="1"/>
  <c r="C109" i="16"/>
  <c r="C107" i="16"/>
  <c r="D93" i="16"/>
  <c r="D94" i="16" s="1"/>
  <c r="C87" i="16"/>
  <c r="D82" i="16"/>
  <c r="D81" i="16"/>
  <c r="C70" i="16"/>
  <c r="C64" i="16"/>
  <c r="C62" i="16"/>
  <c r="C51" i="16"/>
  <c r="C53" i="16"/>
  <c r="C33" i="16"/>
  <c r="D37" i="16" s="1"/>
  <c r="C28" i="16"/>
  <c r="D24" i="16"/>
  <c r="D23" i="16"/>
  <c r="D307" i="30" l="1"/>
  <c r="D308" i="30" s="1"/>
  <c r="B89" i="29" s="1"/>
  <c r="B11" i="31"/>
  <c r="B145" i="29"/>
  <c r="D276" i="16"/>
  <c r="D277" i="16" s="1"/>
  <c r="D337" i="16"/>
  <c r="D338" i="16" s="1"/>
  <c r="D145" i="17"/>
  <c r="D146" i="17" s="1"/>
  <c r="D187" i="16"/>
  <c r="D387" i="16"/>
  <c r="D358" i="16"/>
  <c r="D360" i="16"/>
  <c r="D361" i="16" s="1"/>
  <c r="D409" i="16"/>
  <c r="D410" i="16" s="1"/>
  <c r="D401" i="16"/>
  <c r="D388" i="16"/>
  <c r="D390" i="16"/>
  <c r="D391" i="16" s="1"/>
  <c r="B102" i="29" s="1"/>
  <c r="B12" i="34"/>
  <c r="B35" i="29"/>
  <c r="D462" i="30"/>
  <c r="D463" i="30" s="1"/>
  <c r="D171" i="17"/>
  <c r="D40" i="16"/>
  <c r="D38" i="16"/>
  <c r="D62" i="17"/>
  <c r="D206" i="16"/>
  <c r="D134" i="16"/>
  <c r="D135" i="16" s="1"/>
  <c r="D54" i="16"/>
  <c r="D55" i="16" s="1"/>
  <c r="B9" i="17"/>
  <c r="B10" i="17"/>
  <c r="B12" i="30" l="1"/>
  <c r="B33" i="29"/>
  <c r="B25" i="29"/>
  <c r="D279" i="16"/>
  <c r="D280" i="16" s="1"/>
  <c r="D96" i="16"/>
  <c r="D97" i="16" s="1"/>
  <c r="B53" i="29" s="1"/>
  <c r="D149" i="16"/>
  <c r="D150" i="16" s="1"/>
  <c r="D207" i="16"/>
  <c r="D41" i="16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C81" i="17" l="1"/>
  <c r="C79" i="17"/>
  <c r="C76" i="17"/>
  <c r="C75" i="17"/>
  <c r="C74" i="17"/>
  <c r="D83" i="17" l="1"/>
  <c r="D84" i="17" s="1"/>
  <c r="D63" i="17"/>
  <c r="C456" i="16"/>
  <c r="D458" i="16" s="1"/>
  <c r="A394" i="16"/>
  <c r="D459" i="16" l="1"/>
  <c r="B137" i="29" s="1"/>
  <c r="C425" i="16"/>
  <c r="B116" i="29"/>
  <c r="A364" i="16"/>
  <c r="A311" i="16"/>
  <c r="A283" i="16"/>
  <c r="A250" i="16"/>
  <c r="C236" i="16"/>
  <c r="C235" i="16"/>
  <c r="C222" i="16"/>
  <c r="A193" i="16"/>
  <c r="D242" i="16" l="1"/>
  <c r="D243" i="16" s="1"/>
  <c r="B109" i="29"/>
  <c r="A153" i="16"/>
  <c r="C174" i="16"/>
  <c r="C160" i="16"/>
  <c r="A100" i="16"/>
  <c r="C76" i="16"/>
  <c r="C75" i="16"/>
  <c r="A44" i="16"/>
  <c r="D245" i="16" l="1"/>
  <c r="D246" i="16" s="1"/>
  <c r="B74" i="29" s="1"/>
  <c r="B67" i="29"/>
  <c r="A17" i="16"/>
  <c r="C36" i="17" l="1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294" i="16" l="1"/>
  <c r="D295" i="16" s="1"/>
  <c r="D42" i="17"/>
  <c r="D182" i="17"/>
  <c r="D183" i="17" s="1"/>
  <c r="B144" i="29" s="1"/>
  <c r="B81" i="29"/>
  <c r="B60" i="29"/>
  <c r="B95" i="29"/>
  <c r="D307" i="16" l="1"/>
  <c r="D462" i="16" s="1"/>
  <c r="D463" i="16" s="1"/>
  <c r="B11" i="17"/>
  <c r="D308" i="16"/>
  <c r="B88" i="29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<sst xmlns="http://schemas.openxmlformats.org/spreadsheetml/2006/main" count="3144" uniqueCount="428">
  <si>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</si>
  <si>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</si>
  <si>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</si>
  <si>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</si>
  <si>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</si>
  <si>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</si>
  <si>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</si>
  <si>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</si>
  <si>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</si>
  <si>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</si>
  <si>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</si>
  <si>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</si>
  <si>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</si>
  <si>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</si>
  <si>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</si>
  <si>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</si>
  <si>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</si>
  <si>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</si>
  <si>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</si>
  <si>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</si>
  <si>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</si>
  <si>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</si>
  <si>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</si>
  <si>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</si>
  <si>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</si>
  <si>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</si>
  <si>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</si>
  <si>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</si>
  <si>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</si>
  <si>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</si>
  <si>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</si>
  <si>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</si>
  <si>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</si>
  <si>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</si>
  <si>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</si>
  <si>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</si>
  <si>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</si>
  <si>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</si>
  <si>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</si>
  <si>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</si>
  <si>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</si>
  <si>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</si>
  <si>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</si>
  <si>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</si>
  <si>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</si>
  <si>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</si>
  <si>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</si>
  <si>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</si>
  <si>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</si>
  <si>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</si>
  <si>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</si>
  <si>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</si>
  <si>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</si>
  <si>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</si>
  <si>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</si>
  <si>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</si>
  <si>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</si>
  <si>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</si>
  <si>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</si>
  <si>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</si>
  <si>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</si>
  <si>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</si>
  <si>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</si>
  <si>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</si>
  <si>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</si>
  <si>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</si>
  <si>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</si>
  <si>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</si>
  <si>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</si>
  <si>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</si>
  <si>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</si>
  <si>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</si>
  <si>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</si>
  <si>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</si>
  <si>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</si>
  <si>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</si>
  <si>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</si>
  <si>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</si>
  <si>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</si>
  <si>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</si>
  <si>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</si>
  <si>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</si>
  <si>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</si>
  <si>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</si>
  <si>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</si>
  <si>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</si>
  <si>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</si>
  <si>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</si>
  <si>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</si>
  <si>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</si>
  <si>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</si>
  <si>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</si>
  <si>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</si>
  <si>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</si>
  <si>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</si>
  <si>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</si>
  <si>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</si>
  <si>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</si>
  <si>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</si>
  <si>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</si>
  <si>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</si>
  <si>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</si>
  <si>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</si>
  <si>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</si>
  <si>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</si>
  <si>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</si>
  <si>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</si>
  <si>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</si>
  <si>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</si>
  <si>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</si>
  <si>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</si>
  <si>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</si>
  <si>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</si>
  <si>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</si>
  <si>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</si>
  <si>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</si>
  <si>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</si>
  <si>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</si>
  <si>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</si>
  <si>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</si>
  <si>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</si>
  <si>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</si>
  <si>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</si>
  <si>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</si>
  <si>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</si>
  <si>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</si>
  <si>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</si>
  <si>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</si>
  <si>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</si>
  <si>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</si>
  <si>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</si>
  <si>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</si>
  <si>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</si>
  <si>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</si>
  <si>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</si>
  <si>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</si>
  <si>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</si>
  <si>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</si>
  <si>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</si>
  <si>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</si>
  <si>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</si>
  <si>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</si>
  <si>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</si>
  <si>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</si>
  <si>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</si>
  <si>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</si>
  <si>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</si>
  <si>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</si>
  <si>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</si>
  <si>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</si>
  <si>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</si>
  <si>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</si>
  <si>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</si>
  <si>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</si>
  <si>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</si>
  <si>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</si>
  <si>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</si>
  <si>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</si>
  <si>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</si>
  <si>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</si>
  <si>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</si>
  <si>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</si>
  <si>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</si>
  <si>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</si>
  <si>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</si>
  <si>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</si>
  <si>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</si>
  <si>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</si>
  <si>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</si>
  <si>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</si>
  <si>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</si>
  <si>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</si>
  <si>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</si>
  <si>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</si>
  <si>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</si>
  <si>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</si>
  <si>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</si>
  <si>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</si>
  <si>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</si>
  <si>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</si>
  <si>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</si>
  <si>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</si>
  <si>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</si>
  <si>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</si>
  <si>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</si>
  <si>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</si>
  <si>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</si>
  <si>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</si>
  <si>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</si>
  <si>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</si>
  <si>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</si>
  <si>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</si>
  <si>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</si>
  <si>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</si>
  <si>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</si>
  <si>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</si>
  <si>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</si>
  <si>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</si>
  <si>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</si>
  <si>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</si>
  <si>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</si>
  <si>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</si>
  <si>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</si>
  <si>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</si>
  <si>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</si>
  <si>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</si>
  <si>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</si>
  <si>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</si>
  <si>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</si>
  <si>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</si>
  <si>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</si>
  <si>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</si>
  <si>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</si>
  <si>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</si>
  <si>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</si>
  <si>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</si>
  <si>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</si>
  <si>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</si>
  <si>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</si>
  <si>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</si>
  <si>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</si>
  <si>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</si>
  <si>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</si>
  <si>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</si>
  <si>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</si>
  <si>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</si>
  <si>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</si>
  <si>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</si>
  <si>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</si>
  <si>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</si>
  <si>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</si>
  <si>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</si>
  <si>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</si>
  <si>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</si>
  <si>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</si>
  <si>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</si>
  <si>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</si>
  <si>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</si>
  <si>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</si>
  <si>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</si>
  <si>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</si>
  <si>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</si>
  <si>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</si>
  <si>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</si>
  <si>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</si>
  <si>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</si>
  <si>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</si>
  <si>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</si>
  <si>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</si>
  <si>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</si>
  <si>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</si>
  <si>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</si>
  <si>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</si>
  <si>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</si>
  <si>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</si>
  <si>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</si>
  <si>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</si>
  <si>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</si>
  <si>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</si>
  <si>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</si>
  <si>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</si>
  <si>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</si>
  <si>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</si>
  <si>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</si>
  <si>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</si>
  <si>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</si>
  <si>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</si>
  <si>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</si>
  <si>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</si>
  <si>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</si>
  <si>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</si>
  <si>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</si>
  <si>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</si>
  <si>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</si>
  <si>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</si>
  <si>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</si>
  <si>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</si>
  <si>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</si>
  <si>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</si>
  <si>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</si>
  <si>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</si>
  <si>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</si>
  <si>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</si>
  <si>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</si>
  <si>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</si>
  <si>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</si>
  <si>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</si>
  <si>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</si>
  <si>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</si>
  <si>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</si>
  <si>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</si>
  <si>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</si>
  <si>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</si>
  <si>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</si>
  <si>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</si>
  <si>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</si>
  <si>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</si>
  <si>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</si>
  <si>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</si>
  <si>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</si>
  <si>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</si>
  <si>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</si>
  <si>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</si>
  <si>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</si>
  <si>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</si>
  <si>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</si>
  <si>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</si>
  <si>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</si>
  <si>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</si>
  <si>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</si>
  <si>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</si>
  <si>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</si>
  <si>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</si>
  <si>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</si>
  <si>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</si>
  <si>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</si>
  <si>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</si>
  <si>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</si>
  <si>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</si>
  <si>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</si>
  <si>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</si>
  <si>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</si>
  <si>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</si>
  <si>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</si>
  <si>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</si>
  <si>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</si>
  <si>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</si>
  <si>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</si>
  <si>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</si>
  <si>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</si>
  <si>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</si>
  <si>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</si>
  <si>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</si>
  <si>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</si>
  <si>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</si>
  <si>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</si>
  <si>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</si>
  <si>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</si>
  <si>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</si>
  <si>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</si>
  <si>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</si>
  <si>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</si>
  <si>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</si>
  <si>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</si>
  <si>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</si>
  <si>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</si>
  <si>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</si>
  <si>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</si>
  <si>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</si>
  <si>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</si>
  <si>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</si>
  <si>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</si>
  <si>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</si>
  <si>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</si>
  <si>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</si>
  <si>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</si>
  <si>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</si>
  <si>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</si>
  <si>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</si>
  <si>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</si>
  <si>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</si>
  <si>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</si>
  <si>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</si>
  <si>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</si>
  <si>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</si>
  <si>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</si>
  <si>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</si>
  <si>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</si>
  <si>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</si>
  <si>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</si>
  <si>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</si>
  <si>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</si>
  <si>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</si>
  <si>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</si>
  <si>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</si>
  <si>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</si>
  <si>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</si>
  <si>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</si>
  <si>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</si>
  <si>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Bizerte</t>
  </si>
  <si>
    <t>Dr Mejed Heni - M. Bilel Hamdi</t>
  </si>
  <si>
    <t>M. Anis (DM)- M. Bechir (Gestionnaire de stock)</t>
  </si>
  <si>
    <t>,</t>
  </si>
  <si>
    <t>Le meuble horizontal des crèmes glacées n'était pas propre.
Présence des souillures entre les meubles des produits surgelés et le mur.</t>
  </si>
  <si>
    <t>Le rapport d'audit et le plan d'action n'étaient pas disponible.</t>
  </si>
  <si>
    <t xml:space="preserve">Le référentiel qualité n'était pas disponible chez le directeur le jour de l'audit. </t>
  </si>
  <si>
    <t>L'enregistrement de températures des armoires froides de jus et d'aliments pour animaux n'était pas effectué.</t>
  </si>
  <si>
    <t>Le plafond était démonté au niveau du monte-charge et de la réserve.</t>
  </si>
  <si>
    <t>Absence d'un distributeur de savon liquide.</t>
  </si>
  <si>
    <t>Absence des bulletins d’analyses copro-parasitologiques.</t>
  </si>
  <si>
    <t>Durée d'exposition des produits</t>
  </si>
  <si>
    <t>Le gestionnaire de stock n'était pas rasé et portait des vêtements de ville.</t>
  </si>
  <si>
    <t>Stockage dans le rayon</t>
  </si>
  <si>
    <t>Présence des souillures en-dessous des caisses de fruits et légumes.</t>
  </si>
  <si>
    <t>Exposition des produits dattes en paquets et des feuilles de brik dans un meuble froid non fonctionnel</t>
  </si>
  <si>
    <t>Respecter la charte vestimentaire</t>
  </si>
  <si>
    <t>Présence de poussière et au niveau des étagères.</t>
  </si>
  <si>
    <t xml:space="preserve">Exposition de boîtes de conserves d’aliments pour animaux rouillées et becquées
</t>
  </si>
  <si>
    <t>Absence de savon liquide car il n'y avait pas de distributeur</t>
  </si>
  <si>
    <t>Afficher le plan d'action et le rapport pour chaque rayon</t>
  </si>
  <si>
    <t>Assurer la présence de ces dossiers</t>
  </si>
  <si>
    <t>Renforcer le nettoyage des enceintes frigorifiques et leur alentour.</t>
  </si>
  <si>
    <t>L'armoire des produits non conformes n'est pas identifiée. Des pâtes non conformes étaient stockées avec des produits conformes.</t>
  </si>
  <si>
    <t>Installer un distributeur de savon liquide au niveau des sanitaires.</t>
  </si>
  <si>
    <t>Absence d'un micro-onde pour le réchauffage.</t>
  </si>
  <si>
    <t>Ces produits doivent être exposés au frais selon les recommandations du fournisseurs</t>
  </si>
  <si>
    <t>Mme Meriam CHOUCHENE</t>
  </si>
  <si>
    <t>Directeur magasin &amp; chefs rayons</t>
  </si>
  <si>
    <t>La porte du quai de réception manque d'étanchéité.</t>
  </si>
  <si>
    <t>Une partie du faux plafond est démontée au niveau de la réserve.</t>
  </si>
  <si>
    <t>Présence de produits périmés: moutarde 'Mustaza Senape' dont la DLUO est 15/03/2017 et des boissons concentrées 'Hazem' dont la DLUO 28/04/2017.</t>
  </si>
  <si>
    <t>Renforcer le contrôle des durées de vie de produits exposés.</t>
  </si>
  <si>
    <t>Les étagères de pâtes (couscous) manquaient de propreté.</t>
  </si>
  <si>
    <t xml:space="preserve"> Assurer un nettoyage profond pour cet équipement.</t>
  </si>
  <si>
    <t>Présence d'odeur de poissons dans le meuble des crèmes glacées.</t>
  </si>
  <si>
    <t>Afficheur erroné</t>
  </si>
  <si>
    <t>Réparer l'afficheur</t>
  </si>
  <si>
    <t>Présence de givre sur la conduite d'évacuation du condensat du meuble surgelé.</t>
  </si>
  <si>
    <t>Taux d'hygrométrie 43%; correct</t>
  </si>
  <si>
    <t>Absence de dispositif de savon liquide.</t>
  </si>
  <si>
    <t>Fixer un dispositif de savon liquide.</t>
  </si>
  <si>
    <t>T° yaourt 5,9°C</t>
  </si>
  <si>
    <t>Les déchets sont évacués dans la benne de la municipalité.</t>
  </si>
  <si>
    <t xml:space="preserve">Respect des durées de vie des produits trad. exposés dans le stand </t>
  </si>
  <si>
    <t xml:space="preserve">Absence d'odeur nauséabonde </t>
  </si>
  <si>
    <t>Le revêtement du sol du rayon est crevassé à plusieurs niveaux.</t>
  </si>
  <si>
    <t>Taux de réalisation du plan d'action précédent</t>
  </si>
  <si>
    <t>Présence d'une seule toilette WC et d'une seule vestiaire pour hommes et femmes.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</si>
</sst>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79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12" fillId="6" borderId="1" xfId="3" applyFont="1" applyFill="1" applyBorder="1" applyAlignment="1">
      <alignment horizontal="center"/>
    </xf>
    <xf numFmtId="0" fontId="19" fillId="0" borderId="1" xfId="0" applyFont="1" applyBorder="1" applyAlignment="1" applyProtection="1">
      <alignment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15" fontId="12" fillId="6" borderId="6" xfId="0" applyNumberFormat="1" applyFont="1" applyFill="1" applyBorder="1" applyAlignment="1" applyProtection="1">
      <alignment horizontal="center" vertical="center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10" fontId="12" fillId="6" borderId="1" xfId="0" applyNumberFormat="1" applyFont="1" applyFill="1" applyBorder="1" applyAlignment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0.90909090909090906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21640"/>
        <c:axId val="209924384"/>
      </c:barChart>
      <c:catAx>
        <c:axId val="20992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24384"/>
        <c:crosses val="autoZero"/>
        <c:auto val="1"/>
        <c:lblAlgn val="ctr"/>
        <c:lblOffset val="100"/>
        <c:noMultiLvlLbl val="0"/>
      </c:catAx>
      <c:valAx>
        <c:axId val="209924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21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25952"/>
        <c:axId val="209935360"/>
      </c:barChart>
      <c:catAx>
        <c:axId val="20992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5360"/>
        <c:crosses val="autoZero"/>
        <c:auto val="1"/>
        <c:lblAlgn val="ctr"/>
        <c:lblOffset val="100"/>
        <c:noMultiLvlLbl val="0"/>
      </c:catAx>
      <c:valAx>
        <c:axId val="209935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2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32616"/>
        <c:axId val="209934576"/>
      </c:barChart>
      <c:catAx>
        <c:axId val="209932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4576"/>
        <c:crosses val="autoZero"/>
        <c:auto val="1"/>
        <c:lblAlgn val="ctr"/>
        <c:lblOffset val="100"/>
        <c:noMultiLvlLbl val="0"/>
      </c:catAx>
      <c:valAx>
        <c:axId val="209934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32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33008"/>
        <c:axId val="209934184"/>
      </c:barChart>
      <c:catAx>
        <c:axId val="20993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4184"/>
        <c:crosses val="autoZero"/>
        <c:auto val="1"/>
        <c:lblAlgn val="ctr"/>
        <c:lblOffset val="100"/>
        <c:noMultiLvlLbl val="0"/>
      </c:catAx>
      <c:valAx>
        <c:axId val="209934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3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0.25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34968"/>
        <c:axId val="213154648"/>
      </c:barChart>
      <c:catAx>
        <c:axId val="209934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154648"/>
        <c:crosses val="autoZero"/>
        <c:auto val="1"/>
        <c:lblAlgn val="ctr"/>
        <c:lblOffset val="100"/>
        <c:noMultiLvlLbl val="0"/>
      </c:catAx>
      <c:valAx>
        <c:axId val="213154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34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147200"/>
        <c:axId val="213149160"/>
      </c:barChart>
      <c:catAx>
        <c:axId val="213147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149160"/>
        <c:crosses val="autoZero"/>
        <c:auto val="1"/>
        <c:lblAlgn val="ctr"/>
        <c:lblOffset val="100"/>
        <c:noMultiLvlLbl val="0"/>
      </c:catAx>
      <c:valAx>
        <c:axId val="213149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147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0.68918918918918914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146024"/>
        <c:axId val="213152688"/>
      </c:barChart>
      <c:catAx>
        <c:axId val="213146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152688"/>
        <c:crosses val="autoZero"/>
        <c:auto val="1"/>
        <c:lblAlgn val="ctr"/>
        <c:lblOffset val="100"/>
        <c:noMultiLvlLbl val="0"/>
      </c:catAx>
      <c:valAx>
        <c:axId val="21315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146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0.85064935064935066</c:v>
                </c:pt>
                <c:pt idx="1">
                  <c:v>0.92592592592592593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145632"/>
        <c:axId val="213146416"/>
      </c:barChart>
      <c:catAx>
        <c:axId val="21314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146416"/>
        <c:crosses val="autoZero"/>
        <c:auto val="1"/>
        <c:lblAlgn val="ctr"/>
        <c:lblOffset val="100"/>
        <c:noMultiLvlLbl val="0"/>
      </c:catAx>
      <c:valAx>
        <c:axId val="21314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14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0.84199134199134207</c:v>
                </c:pt>
                <c:pt idx="1">
                  <c:v>0.80755755755755754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3144848"/>
        <c:axId val="213146808"/>
        <c:extLst xmlns:c16r2="http://schemas.microsoft.com/office/drawing/2015/06/chart"/>
      </c:barChart>
      <c:catAx>
        <c:axId val="213144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146808"/>
        <c:crosses val="autoZero"/>
        <c:auto val="1"/>
        <c:lblAlgn val="ctr"/>
        <c:lblOffset val="100"/>
        <c:noMultiLvlLbl val="0"/>
      </c:catAx>
      <c:valAx>
        <c:axId val="21314680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144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0.63749999999999996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13156608"/>
        <c:axId val="213147592"/>
        <c:extLst xmlns:c16r2="http://schemas.microsoft.com/office/drawing/2015/06/chart"/>
      </c:barChart>
      <c:catAx>
        <c:axId val="21315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147592"/>
        <c:crosses val="autoZero"/>
        <c:auto val="1"/>
        <c:lblAlgn val="ctr"/>
        <c:lblOffset val="100"/>
        <c:noMultiLvlLbl val="0"/>
      </c:catAx>
      <c:valAx>
        <c:axId val="213147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15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22424"/>
        <c:axId val="209923600"/>
      </c:barChart>
      <c:catAx>
        <c:axId val="209922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23600"/>
        <c:crosses val="autoZero"/>
        <c:auto val="1"/>
        <c:lblAlgn val="ctr"/>
        <c:lblOffset val="100"/>
        <c:noMultiLvlLbl val="0"/>
      </c:catAx>
      <c:valAx>
        <c:axId val="209923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22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24776"/>
        <c:axId val="209929088"/>
      </c:barChart>
      <c:catAx>
        <c:axId val="209924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29088"/>
        <c:crosses val="autoZero"/>
        <c:auto val="1"/>
        <c:lblAlgn val="ctr"/>
        <c:lblOffset val="100"/>
        <c:noMultiLvlLbl val="0"/>
      </c:catAx>
      <c:valAx>
        <c:axId val="20992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24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22032"/>
        <c:axId val="209922816"/>
      </c:barChart>
      <c:catAx>
        <c:axId val="20992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22816"/>
        <c:crosses val="autoZero"/>
        <c:auto val="1"/>
        <c:lblAlgn val="ctr"/>
        <c:lblOffset val="100"/>
        <c:noMultiLvlLbl val="0"/>
      </c:catAx>
      <c:valAx>
        <c:axId val="209922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22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27520"/>
        <c:axId val="209926736"/>
      </c:barChart>
      <c:catAx>
        <c:axId val="20992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26736"/>
        <c:crosses val="autoZero"/>
        <c:auto val="1"/>
        <c:lblAlgn val="ctr"/>
        <c:lblOffset val="100"/>
        <c:noMultiLvlLbl val="0"/>
      </c:catAx>
      <c:valAx>
        <c:axId val="209926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2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0.86363636363636365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27912"/>
        <c:axId val="209928304"/>
      </c:barChart>
      <c:catAx>
        <c:axId val="209927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28304"/>
        <c:crosses val="autoZero"/>
        <c:auto val="1"/>
        <c:lblAlgn val="ctr"/>
        <c:lblOffset val="100"/>
        <c:noMultiLvlLbl val="0"/>
      </c:catAx>
      <c:valAx>
        <c:axId val="20992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27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0.92307692307692313</c:v>
                </c:pt>
                <c:pt idx="1">
                  <c:v>0.6428571428571429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29480"/>
        <c:axId val="209931440"/>
      </c:barChart>
      <c:catAx>
        <c:axId val="209929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1440"/>
        <c:crosses val="autoZero"/>
        <c:auto val="1"/>
        <c:lblAlgn val="ctr"/>
        <c:lblOffset val="100"/>
        <c:noMultiLvlLbl val="0"/>
      </c:catAx>
      <c:valAx>
        <c:axId val="20993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29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0.90476190476190477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26344"/>
        <c:axId val="209927128"/>
      </c:barChart>
      <c:catAx>
        <c:axId val="209926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27128"/>
        <c:crosses val="autoZero"/>
        <c:auto val="1"/>
        <c:lblAlgn val="ctr"/>
        <c:lblOffset val="100"/>
        <c:noMultiLvlLbl val="0"/>
      </c:catAx>
      <c:valAx>
        <c:axId val="209927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26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31048"/>
        <c:axId val="209932224"/>
      </c:barChart>
      <c:catAx>
        <c:axId val="209931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2224"/>
        <c:crosses val="autoZero"/>
        <c:auto val="1"/>
        <c:lblAlgn val="ctr"/>
        <c:lblOffset val="100"/>
        <c:noMultiLvlLbl val="0"/>
      </c:catAx>
      <c:valAx>
        <c:axId val="209932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31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1137177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16" zoomScale="90" zoomScaleNormal="100" zoomScaleSheetLayoutView="90" workbookViewId="0">
      <selection activeCell="J4" sqref="J4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3" t="s">
        <v>378</v>
      </c>
      <c r="B18" s="243"/>
      <c r="C18" s="243"/>
      <c r="D18" s="244" t="s">
        <v>379</v>
      </c>
      <c r="E18" s="244"/>
      <c r="F18" s="244"/>
      <c r="G18" s="244"/>
      <c r="H18" s="244"/>
      <c r="I18" s="244"/>
      <c r="J18" s="244"/>
      <c r="K18" s="244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5" t="s">
        <v>350</v>
      </c>
      <c r="B21" s="245"/>
      <c r="C21" s="245"/>
      <c r="D21" s="245"/>
      <c r="E21" s="245"/>
      <c r="F21" s="245"/>
      <c r="G21" s="245"/>
      <c r="H21" s="245"/>
      <c r="I21" s="245"/>
      <c r="J21" s="245"/>
      <c r="K21" s="245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39" t="s">
        <v>352</v>
      </c>
      <c r="C23" s="239"/>
      <c r="D23" s="150"/>
      <c r="E23" s="150"/>
      <c r="F23" s="150"/>
      <c r="G23" s="150"/>
      <c r="H23" s="150"/>
      <c r="I23" s="150"/>
      <c r="J23" s="149" t="str">
        <f>D18</f>
        <v>Bizerte</v>
      </c>
    </row>
    <row r="24" spans="1:11" ht="33" customHeight="1" x14ac:dyDescent="0.25">
      <c r="A24" s="191" t="s">
        <v>353</v>
      </c>
      <c r="B24" s="238">
        <f>AVERAGE('A1 Exploitation'!D463,'A1 Technique'!D183)</f>
        <v>0.84199134199134207</v>
      </c>
      <c r="C24" s="238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38">
        <f>AVERAGE('A2 Exploitation'!D463,'A2 Technique'!D183)</f>
        <v>0.80755755755755754</v>
      </c>
      <c r="C25" s="238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38">
        <f>AVERAGE('A3 Exploitation'!D463,'A3 Technique'!D183)</f>
        <v>0</v>
      </c>
      <c r="C26" s="238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38">
        <f>AVERAGE('A4 Exploitation'!D463,'A4 Technique'!D183)</f>
        <v>0</v>
      </c>
      <c r="C27" s="238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39" t="s">
        <v>357</v>
      </c>
      <c r="C31" s="239"/>
      <c r="D31" s="150"/>
      <c r="E31" s="150"/>
      <c r="F31" s="150"/>
      <c r="G31" s="150"/>
      <c r="H31" s="150"/>
      <c r="I31" s="150"/>
      <c r="J31" s="149" t="str">
        <f>D18</f>
        <v>Bizerte</v>
      </c>
    </row>
    <row r="32" spans="1:11" ht="33" customHeight="1" x14ac:dyDescent="0.25">
      <c r="A32" s="191" t="s">
        <v>353</v>
      </c>
      <c r="B32" s="238">
        <f>'A1 Exploitation'!D463</f>
        <v>0.85064935064935066</v>
      </c>
      <c r="C32" s="238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38">
        <f>'A2 Exploitation'!D463</f>
        <v>0.92592592592592593</v>
      </c>
      <c r="C33" s="238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38">
        <f>'A3 Exploitation'!D463</f>
        <v>0</v>
      </c>
      <c r="C34" s="238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38">
        <f>'A4 Exploitation'!D463</f>
        <v>0</v>
      </c>
      <c r="C35" s="238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42" t="s">
        <v>358</v>
      </c>
      <c r="C38" s="242"/>
      <c r="D38" s="150"/>
      <c r="E38" s="150"/>
      <c r="F38" s="150"/>
      <c r="G38" s="150"/>
      <c r="H38" s="150"/>
      <c r="I38" s="150"/>
      <c r="J38" s="149" t="str">
        <f>D18</f>
        <v>Bizerte</v>
      </c>
    </row>
    <row r="39" spans="1:10" ht="33" customHeight="1" x14ac:dyDescent="0.25">
      <c r="A39" s="191" t="s">
        <v>353</v>
      </c>
      <c r="B39" s="238">
        <f>AVERAGE('A1 Exploitation'!D461, 'A1 Technique'!D181)</f>
        <v>0</v>
      </c>
      <c r="C39" s="238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38">
        <f>AVERAGE('A2 Exploitation'!D461, 'A2 Technique'!D181)</f>
        <v>0.63749999999999996</v>
      </c>
      <c r="C40" s="238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38">
        <f>AVERAGE('A3 Exploitation'!D461, 'A3 Technique'!D181)</f>
        <v>0</v>
      </c>
      <c r="C41" s="238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38">
        <f>AVERAGE('A4 Exploitation'!D461, 'A4 Technique'!D181)</f>
        <v>0</v>
      </c>
      <c r="C42" s="238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39" t="s">
        <v>359</v>
      </c>
      <c r="C45" s="239"/>
      <c r="D45" s="150"/>
      <c r="E45" s="150"/>
      <c r="F45" s="150"/>
      <c r="G45" s="150"/>
      <c r="H45" s="150"/>
      <c r="I45" s="150"/>
      <c r="J45" s="149" t="str">
        <f>D18</f>
        <v>Bizerte</v>
      </c>
    </row>
    <row r="46" spans="1:10" ht="33" customHeight="1" x14ac:dyDescent="0.25">
      <c r="A46" s="191" t="s">
        <v>353</v>
      </c>
      <c r="B46" s="241">
        <f>'A1 Exploitation'!D41</f>
        <v>0.90909090909090906</v>
      </c>
      <c r="C46" s="241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41">
        <f>'A2 Exploitation'!D41</f>
        <v>1</v>
      </c>
      <c r="C47" s="241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41">
        <f>'A3 Exploitation'!D41</f>
        <v>0</v>
      </c>
      <c r="C48" s="241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41">
        <f>'A4 Exploitation'!D41</f>
        <v>0</v>
      </c>
      <c r="C49" s="241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39" t="s">
        <v>360</v>
      </c>
      <c r="C52" s="239"/>
      <c r="D52" s="150"/>
      <c r="E52" s="150"/>
      <c r="F52" s="150"/>
      <c r="G52" s="150"/>
      <c r="H52" s="150"/>
      <c r="I52" s="150"/>
      <c r="J52" s="149" t="str">
        <f>D18</f>
        <v>Bizerte</v>
      </c>
    </row>
    <row r="53" spans="1:10" ht="33" customHeight="1" x14ac:dyDescent="0.25">
      <c r="A53" s="191" t="s">
        <v>353</v>
      </c>
      <c r="B53" s="238" t="e">
        <f>'A1 Exploitation'!D97</f>
        <v>#DIV/0!</v>
      </c>
      <c r="C53" s="238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38" t="e">
        <f>'A2 Exploitation'!D97</f>
        <v>#DIV/0!</v>
      </c>
      <c r="C54" s="238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38">
        <f>'A3 Exploitation'!D97</f>
        <v>0</v>
      </c>
      <c r="C55" s="238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38">
        <f>'A4 Exploitation'!D97</f>
        <v>0</v>
      </c>
      <c r="C56" s="238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39" t="s">
        <v>361</v>
      </c>
      <c r="C59" s="239"/>
      <c r="D59" s="150"/>
      <c r="E59" s="150"/>
      <c r="F59" s="150"/>
      <c r="G59" s="150"/>
      <c r="H59" s="150"/>
      <c r="I59" s="150"/>
      <c r="J59" s="149" t="str">
        <f>D18</f>
        <v>Bizerte</v>
      </c>
    </row>
    <row r="60" spans="1:10" ht="33" customHeight="1" x14ac:dyDescent="0.25">
      <c r="A60" s="191" t="s">
        <v>353</v>
      </c>
      <c r="B60" s="238" t="e">
        <f>'A1 Exploitation'!D150</f>
        <v>#DIV/0!</v>
      </c>
      <c r="C60" s="238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38" t="e">
        <f>'A2 Exploitation'!D150</f>
        <v>#DIV/0!</v>
      </c>
      <c r="C61" s="238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38">
        <f>'A3 Exploitation'!D150</f>
        <v>0</v>
      </c>
      <c r="C62" s="238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38">
        <f>'A4 Exploitation'!D150</f>
        <v>0</v>
      </c>
      <c r="C63" s="238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39" t="s">
        <v>362</v>
      </c>
      <c r="C66" s="239"/>
      <c r="D66" s="150"/>
      <c r="E66" s="150"/>
      <c r="F66" s="150"/>
      <c r="G66" s="150"/>
      <c r="H66" s="150"/>
      <c r="I66" s="150"/>
      <c r="J66" s="149" t="str">
        <f>D18</f>
        <v>Bizerte</v>
      </c>
    </row>
    <row r="67" spans="1:10" ht="33" customHeight="1" x14ac:dyDescent="0.25">
      <c r="A67" s="191" t="s">
        <v>353</v>
      </c>
      <c r="B67" s="238" t="e">
        <f>'A1 Exploitation'!D190</f>
        <v>#DIV/0!</v>
      </c>
      <c r="C67" s="238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38" t="e">
        <f>'A2 Exploitation'!D190</f>
        <v>#DIV/0!</v>
      </c>
      <c r="C68" s="238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38">
        <f>'A3 Exploitation'!D190</f>
        <v>0</v>
      </c>
      <c r="C69" s="238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38">
        <f>'A4 Exploitation'!D190</f>
        <v>0</v>
      </c>
      <c r="C70" s="238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39" t="s">
        <v>363</v>
      </c>
      <c r="C73" s="239"/>
      <c r="D73" s="150"/>
      <c r="E73" s="150"/>
      <c r="F73" s="150"/>
      <c r="G73" s="150"/>
      <c r="H73" s="150"/>
      <c r="I73" s="150"/>
      <c r="J73" s="149" t="str">
        <f>D18</f>
        <v>Bizerte</v>
      </c>
    </row>
    <row r="74" spans="1:10" ht="33" customHeight="1" x14ac:dyDescent="0.25">
      <c r="A74" s="191" t="s">
        <v>353</v>
      </c>
      <c r="B74" s="238" t="e">
        <f>'A1 Exploitation'!D246</f>
        <v>#DIV/0!</v>
      </c>
      <c r="C74" s="238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38" t="e">
        <f>'A2 Exploitation'!D246</f>
        <v>#DIV/0!</v>
      </c>
      <c r="C75" s="238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38">
        <f>'A3 Exploitation'!D246</f>
        <v>0</v>
      </c>
      <c r="C76" s="238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38">
        <f>'A4 Exploitation'!D246</f>
        <v>0</v>
      </c>
      <c r="C77" s="238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39" t="s">
        <v>364</v>
      </c>
      <c r="C80" s="239"/>
      <c r="D80" s="150"/>
      <c r="E80" s="150"/>
      <c r="F80" s="150"/>
      <c r="G80" s="150"/>
      <c r="H80" s="150"/>
      <c r="I80" s="150"/>
      <c r="J80" s="149" t="str">
        <f>D18</f>
        <v>Bizerte</v>
      </c>
    </row>
    <row r="81" spans="1:10" ht="33" customHeight="1" x14ac:dyDescent="0.25">
      <c r="A81" s="191" t="s">
        <v>353</v>
      </c>
      <c r="B81" s="238">
        <f>'A1 Exploitation'!D280</f>
        <v>0.86363636363636365</v>
      </c>
      <c r="C81" s="238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38">
        <f>'A2 Exploitation'!D280</f>
        <v>1</v>
      </c>
      <c r="C82" s="238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38">
        <f>'A3 Exploitation'!D280</f>
        <v>0</v>
      </c>
      <c r="C83" s="238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38">
        <f>'A4 Exploitation'!D280</f>
        <v>0</v>
      </c>
      <c r="C84" s="238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39" t="s">
        <v>365</v>
      </c>
      <c r="C87" s="239"/>
      <c r="D87" s="150"/>
      <c r="E87" s="150"/>
      <c r="F87" s="150"/>
      <c r="G87" s="150"/>
      <c r="H87" s="150"/>
      <c r="I87" s="150"/>
      <c r="J87" s="149" t="str">
        <f>D18</f>
        <v>Bizerte</v>
      </c>
    </row>
    <row r="88" spans="1:10" ht="33" customHeight="1" x14ac:dyDescent="0.25">
      <c r="A88" s="191" t="s">
        <v>353</v>
      </c>
      <c r="B88" s="238">
        <f>'A1 Exploitation'!D308</f>
        <v>0.92307692307692313</v>
      </c>
      <c r="C88" s="238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38">
        <f>'A2 Exploitation'!D308</f>
        <v>0.6428571428571429</v>
      </c>
      <c r="C89" s="238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38">
        <f>'A3 Exploitation'!D308</f>
        <v>0</v>
      </c>
      <c r="C90" s="238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38">
        <f>'A4 Exploitation'!D308</f>
        <v>0</v>
      </c>
      <c r="C91" s="238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39" t="s">
        <v>366</v>
      </c>
      <c r="C94" s="239"/>
      <c r="D94" s="150"/>
      <c r="E94" s="150"/>
      <c r="F94" s="150"/>
      <c r="G94" s="150"/>
      <c r="H94" s="150"/>
      <c r="I94" s="150"/>
      <c r="J94" s="149" t="str">
        <f>D18</f>
        <v>Bizerte</v>
      </c>
    </row>
    <row r="95" spans="1:10" ht="33" customHeight="1" x14ac:dyDescent="0.25">
      <c r="A95" s="191" t="s">
        <v>353</v>
      </c>
      <c r="B95" s="238">
        <f>'A1 Exploitation'!D361</f>
        <v>0.90476190476190477</v>
      </c>
      <c r="C95" s="238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38">
        <f>'A2 Exploitation'!D361</f>
        <v>0.95</v>
      </c>
      <c r="C96" s="238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38">
        <f>'A3 Exploitation'!D361</f>
        <v>0</v>
      </c>
      <c r="C97" s="238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38">
        <f>'A4 Exploitation'!D361</f>
        <v>0</v>
      </c>
      <c r="C98" s="238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39" t="s">
        <v>367</v>
      </c>
      <c r="C101" s="239"/>
      <c r="D101" s="150"/>
      <c r="E101" s="150"/>
      <c r="F101" s="150"/>
      <c r="G101" s="150"/>
      <c r="H101" s="150"/>
      <c r="I101" s="150"/>
      <c r="J101" s="149" t="str">
        <f>D18</f>
        <v>Bizerte</v>
      </c>
    </row>
    <row r="102" spans="1:10" ht="33" customHeight="1" x14ac:dyDescent="0.25">
      <c r="A102" s="191" t="s">
        <v>353</v>
      </c>
      <c r="B102" s="238" t="e">
        <f>'A1 Exploitation'!D391</f>
        <v>#DIV/0!</v>
      </c>
      <c r="C102" s="238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38" t="e">
        <f>'A2 Exploitation'!D391</f>
        <v>#DIV/0!</v>
      </c>
      <c r="C103" s="238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38">
        <f>'A3 Exploitation'!D391</f>
        <v>0</v>
      </c>
      <c r="C104" s="238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38">
        <f>'A4 Exploitation'!D391</f>
        <v>0</v>
      </c>
      <c r="C105" s="238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39" t="s">
        <v>368</v>
      </c>
      <c r="C108" s="239"/>
      <c r="D108" s="150"/>
      <c r="E108" s="150"/>
      <c r="F108" s="150"/>
      <c r="G108" s="150"/>
      <c r="H108" s="150"/>
      <c r="I108" s="150"/>
      <c r="J108" s="149" t="str">
        <f>D18</f>
        <v>Bizerte</v>
      </c>
    </row>
    <row r="109" spans="1:10" ht="33" customHeight="1" x14ac:dyDescent="0.25">
      <c r="A109" s="191" t="s">
        <v>353</v>
      </c>
      <c r="B109" s="238">
        <f>'A1 Exploitation'!D410</f>
        <v>1</v>
      </c>
      <c r="C109" s="238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38">
        <f>'A2 Exploitation'!D410</f>
        <v>1</v>
      </c>
      <c r="C110" s="238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38">
        <f>'A3 Exploitation'!D410</f>
        <v>0</v>
      </c>
      <c r="C111" s="238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38">
        <f>'A4 Exploitation'!D410</f>
        <v>0</v>
      </c>
      <c r="C112" s="238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39" t="s">
        <v>369</v>
      </c>
      <c r="C115" s="239"/>
      <c r="D115" s="150"/>
      <c r="E115" s="150"/>
      <c r="F115" s="150"/>
      <c r="G115" s="150"/>
      <c r="H115" s="150"/>
      <c r="I115" s="150"/>
      <c r="J115" s="149" t="str">
        <f>D18</f>
        <v>Bizerte</v>
      </c>
    </row>
    <row r="116" spans="1:10" ht="33" customHeight="1" x14ac:dyDescent="0.25">
      <c r="A116" s="191" t="s">
        <v>353</v>
      </c>
      <c r="B116" s="238">
        <f>'A1 Exploitation'!D420</f>
        <v>1</v>
      </c>
      <c r="C116" s="238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38">
        <f>'A2 Exploitation'!D420</f>
        <v>1</v>
      </c>
      <c r="C117" s="238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38">
        <f>'A3 Exploitation'!D420</f>
        <v>0</v>
      </c>
      <c r="C118" s="238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38">
        <f>'A4 Exploitation'!D420</f>
        <v>0</v>
      </c>
      <c r="C119" s="238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39" t="s">
        <v>370</v>
      </c>
      <c r="C122" s="239"/>
      <c r="D122" s="150"/>
      <c r="E122" s="150"/>
      <c r="F122" s="150"/>
      <c r="G122" s="150"/>
      <c r="H122" s="150"/>
      <c r="I122" s="150"/>
      <c r="J122" s="149" t="str">
        <f>D18</f>
        <v>Bizerte</v>
      </c>
    </row>
    <row r="123" spans="1:10" ht="33" customHeight="1" x14ac:dyDescent="0.25">
      <c r="A123" s="191" t="s">
        <v>353</v>
      </c>
      <c r="B123" s="238" t="e">
        <f>'A1 Exploitation'!D429</f>
        <v>#DIV/0!</v>
      </c>
      <c r="C123" s="238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38" t="e">
        <f>'A2 Exploitation'!D429</f>
        <v>#DIV/0!</v>
      </c>
      <c r="C124" s="238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38">
        <f>'A3 Exploitation'!D429</f>
        <v>0</v>
      </c>
      <c r="C125" s="238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38">
        <f>'A4 Exploitation'!D429</f>
        <v>0</v>
      </c>
      <c r="C126" s="238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40"/>
      <c r="C127" s="240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40"/>
      <c r="C128" s="240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39" t="s">
        <v>371</v>
      </c>
      <c r="C129" s="239"/>
      <c r="D129" s="150"/>
      <c r="E129" s="150"/>
      <c r="F129" s="150"/>
      <c r="G129" s="150"/>
      <c r="H129" s="150"/>
      <c r="I129" s="150"/>
      <c r="J129" s="149" t="str">
        <f>D18</f>
        <v>Bizerte</v>
      </c>
    </row>
    <row r="130" spans="1:10" ht="33" customHeight="1" x14ac:dyDescent="0.25">
      <c r="A130" s="191" t="s">
        <v>353</v>
      </c>
      <c r="B130" s="238">
        <f>'A1 Exploitation'!D450</f>
        <v>0.25</v>
      </c>
      <c r="C130" s="238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38">
        <f>'A2 Exploitation'!D450</f>
        <v>1</v>
      </c>
      <c r="C131" s="238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38">
        <f>'A3 Exploitation'!D450</f>
        <v>0</v>
      </c>
      <c r="C132" s="238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38">
        <f>'A4 Exploitation'!D450</f>
        <v>0</v>
      </c>
      <c r="C133" s="238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39" t="s">
        <v>372</v>
      </c>
      <c r="C136" s="239"/>
      <c r="J136" s="149" t="str">
        <f>D18</f>
        <v>Bizerte</v>
      </c>
    </row>
    <row r="137" spans="1:10" ht="33" customHeight="1" x14ac:dyDescent="0.25">
      <c r="A137" s="191" t="s">
        <v>353</v>
      </c>
      <c r="B137" s="238">
        <f>'A1 Exploitation'!D459</f>
        <v>1</v>
      </c>
      <c r="C137" s="238"/>
    </row>
    <row r="138" spans="1:10" ht="33" customHeight="1" x14ac:dyDescent="0.25">
      <c r="A138" s="190" t="s">
        <v>354</v>
      </c>
      <c r="B138" s="238">
        <f>'A2 Exploitation'!D459</f>
        <v>1</v>
      </c>
      <c r="C138" s="238"/>
    </row>
    <row r="139" spans="1:10" ht="33" customHeight="1" x14ac:dyDescent="0.25">
      <c r="A139" s="191" t="s">
        <v>355</v>
      </c>
      <c r="B139" s="238">
        <f>'A3 Exploitation'!D459</f>
        <v>0</v>
      </c>
      <c r="C139" s="238"/>
    </row>
    <row r="140" spans="1:10" ht="33" customHeight="1" x14ac:dyDescent="0.25">
      <c r="A140" s="191" t="s">
        <v>356</v>
      </c>
      <c r="B140" s="238">
        <f>'A4 Exploitation'!D459</f>
        <v>0</v>
      </c>
      <c r="C140" s="238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39" t="s">
        <v>373</v>
      </c>
      <c r="C143" s="239"/>
      <c r="J143" s="149" t="str">
        <f>D18</f>
        <v>Bizerte</v>
      </c>
    </row>
    <row r="144" spans="1:10" ht="33" customHeight="1" x14ac:dyDescent="0.25">
      <c r="A144" s="191" t="s">
        <v>353</v>
      </c>
      <c r="B144" s="238">
        <f>'A1 Technique'!D183</f>
        <v>0.83333333333333337</v>
      </c>
      <c r="C144" s="238"/>
    </row>
    <row r="145" spans="1:3" ht="33" customHeight="1" x14ac:dyDescent="0.25">
      <c r="A145" s="190" t="s">
        <v>354</v>
      </c>
      <c r="B145" s="238">
        <f>'A2 Technique'!D183</f>
        <v>0.68918918918918914</v>
      </c>
      <c r="C145" s="238"/>
    </row>
    <row r="146" spans="1:3" ht="33" customHeight="1" x14ac:dyDescent="0.25">
      <c r="A146" s="191" t="s">
        <v>355</v>
      </c>
      <c r="B146" s="238">
        <f>'A3 Technique'!D183</f>
        <v>0</v>
      </c>
      <c r="C146" s="238"/>
    </row>
    <row r="147" spans="1:3" ht="33" customHeight="1" x14ac:dyDescent="0.25">
      <c r="A147" s="191" t="s">
        <v>356</v>
      </c>
      <c r="B147" s="238">
        <f>'A4 Technique'!D183</f>
        <v>0</v>
      </c>
      <c r="C147" s="23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4" manualBreakCount="4">
    <brk id="45" max="10" man="1"/>
    <brk id="86" max="16383" man="1"/>
    <brk id="106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44" zoomScale="90" zoomScaleNormal="71" zoomScaleSheetLayoutView="9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2"/>
      <c r="E1" s="262"/>
      <c r="F1" s="262"/>
      <c r="G1" s="262"/>
      <c r="H1" s="262"/>
      <c r="I1" s="262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3" t="s">
        <v>190</v>
      </c>
      <c r="B7" s="263"/>
      <c r="C7" s="263"/>
      <c r="D7" s="263"/>
      <c r="E7" s="263"/>
      <c r="F7" s="263"/>
      <c r="G7" s="84"/>
      <c r="H7" s="84"/>
      <c r="I7" s="84"/>
    </row>
    <row r="8" spans="1:9" ht="29.25" x14ac:dyDescent="0.5">
      <c r="A8" s="264" t="str">
        <f>'Page de garde'!D18</f>
        <v>Bizerte</v>
      </c>
      <c r="B8" s="264"/>
      <c r="C8" s="264"/>
      <c r="D8" s="264"/>
      <c r="E8" s="264"/>
      <c r="F8" s="264"/>
      <c r="G8" s="85"/>
      <c r="H8" s="85"/>
      <c r="I8" s="84"/>
    </row>
    <row r="9" spans="1:9" ht="24" x14ac:dyDescent="0.45">
      <c r="A9" s="192" t="s">
        <v>44</v>
      </c>
      <c r="B9" s="265" t="s">
        <v>380</v>
      </c>
      <c r="C9" s="265"/>
      <c r="D9" s="265"/>
      <c r="E9" s="265"/>
      <c r="F9" s="266"/>
      <c r="G9" s="85"/>
      <c r="H9" s="85"/>
      <c r="I9" s="84"/>
    </row>
    <row r="10" spans="1:9" ht="24" x14ac:dyDescent="0.45">
      <c r="A10" s="193" t="s">
        <v>46</v>
      </c>
      <c r="B10" s="267" t="s">
        <v>381</v>
      </c>
      <c r="C10" s="267"/>
      <c r="D10" s="267"/>
      <c r="E10" s="267"/>
      <c r="F10" s="267"/>
      <c r="G10" s="85"/>
      <c r="H10" s="85"/>
      <c r="I10" s="84"/>
    </row>
    <row r="11" spans="1:9" ht="24" x14ac:dyDescent="0.45">
      <c r="A11" s="192" t="s">
        <v>45</v>
      </c>
      <c r="B11" s="261">
        <v>42863</v>
      </c>
      <c r="C11" s="261"/>
      <c r="D11" s="261"/>
      <c r="E11" s="261"/>
      <c r="F11" s="261"/>
      <c r="G11" s="85"/>
      <c r="H11" s="85"/>
      <c r="I11" s="84"/>
    </row>
    <row r="12" spans="1:9" ht="24" x14ac:dyDescent="0.45">
      <c r="A12" s="192" t="s">
        <v>260</v>
      </c>
      <c r="B12" s="253">
        <f>D463</f>
        <v>0.85064935064935066</v>
      </c>
      <c r="C12" s="253"/>
      <c r="D12" s="253"/>
      <c r="E12" s="253"/>
      <c r="F12" s="253"/>
      <c r="G12" s="85"/>
      <c r="H12" s="85"/>
      <c r="I12" s="84"/>
    </row>
    <row r="13" spans="1:9" ht="22.5" x14ac:dyDescent="0.45">
      <c r="A13" s="28"/>
      <c r="B13" s="29"/>
      <c r="C13" s="29"/>
      <c r="D13" s="254"/>
      <c r="E13" s="254"/>
      <c r="F13" s="254"/>
      <c r="G13" s="254"/>
      <c r="H13" s="254"/>
      <c r="I13" s="3"/>
    </row>
    <row r="14" spans="1:9" ht="16.5" x14ac:dyDescent="0.3">
      <c r="A14" s="255" t="s">
        <v>32</v>
      </c>
      <c r="B14" s="256" t="s">
        <v>33</v>
      </c>
      <c r="C14" s="256"/>
      <c r="D14" s="256" t="s">
        <v>48</v>
      </c>
      <c r="E14" s="257" t="s">
        <v>331</v>
      </c>
      <c r="F14" s="256" t="s">
        <v>202</v>
      </c>
      <c r="G14" s="29"/>
      <c r="H14" s="29"/>
    </row>
    <row r="15" spans="1:9" ht="16.5" x14ac:dyDescent="0.3">
      <c r="A15" s="255"/>
      <c r="B15" s="55" t="s">
        <v>36</v>
      </c>
      <c r="C15" s="55" t="s">
        <v>35</v>
      </c>
      <c r="D15" s="256"/>
      <c r="E15" s="257"/>
      <c r="F15" s="256"/>
      <c r="G15" s="29"/>
      <c r="H15" s="29"/>
    </row>
    <row r="16" spans="1:9" ht="18" x14ac:dyDescent="0.35">
      <c r="A16" s="258" t="s">
        <v>0</v>
      </c>
      <c r="B16" s="258"/>
      <c r="C16" s="258"/>
      <c r="D16" s="258"/>
      <c r="E16" s="258"/>
      <c r="F16" s="258"/>
      <c r="G16" s="29"/>
      <c r="H16" s="29"/>
    </row>
    <row r="17" spans="1:8" ht="18" x14ac:dyDescent="0.3">
      <c r="A17" s="134">
        <f>B11</f>
        <v>42863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59" t="s">
        <v>1</v>
      </c>
      <c r="B18" s="260"/>
      <c r="C18" s="260"/>
      <c r="D18" s="260"/>
      <c r="E18" s="260"/>
      <c r="F18" s="260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>
        <v>2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49" t="s">
        <v>18</v>
      </c>
      <c r="B26" s="250"/>
      <c r="C26" s="250"/>
      <c r="D26" s="250"/>
      <c r="E26" s="250"/>
      <c r="F26" s="250"/>
    </row>
    <row r="27" spans="1:8" x14ac:dyDescent="0.25">
      <c r="A27" s="17" t="s">
        <v>2</v>
      </c>
      <c r="B27" s="88" t="s">
        <v>34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 t="s">
        <v>34</v>
      </c>
      <c r="C32" s="88"/>
      <c r="D32" s="91"/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ht="30" x14ac:dyDescent="0.25">
      <c r="A35" s="17" t="s">
        <v>192</v>
      </c>
      <c r="B35" s="122">
        <v>0</v>
      </c>
      <c r="C35" s="88"/>
      <c r="D35" s="86" t="s">
        <v>391</v>
      </c>
      <c r="E35" s="120" t="s">
        <v>395</v>
      </c>
      <c r="F35" s="52"/>
    </row>
    <row r="36" spans="1:7" ht="45" x14ac:dyDescent="0.25">
      <c r="A36" s="75" t="s">
        <v>271</v>
      </c>
      <c r="B36" s="122">
        <v>2</v>
      </c>
      <c r="C36" s="89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12</v>
      </c>
    </row>
    <row r="38" spans="1:7" x14ac:dyDescent="0.25">
      <c r="A38" s="199" t="s">
        <v>37</v>
      </c>
      <c r="B38" s="200"/>
      <c r="C38" s="201"/>
      <c r="D38" s="202">
        <f>D37/(COUNT(B27:C35)*2)</f>
        <v>0.8571428571428571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0.90909090909090906</v>
      </c>
    </row>
    <row r="42" spans="1:7" x14ac:dyDescent="0.25">
      <c r="A42" s="8"/>
      <c r="B42" s="5"/>
      <c r="C42" s="6"/>
      <c r="D42" s="5"/>
    </row>
    <row r="43" spans="1:7" ht="18" x14ac:dyDescent="0.35">
      <c r="A43" s="258" t="s">
        <v>131</v>
      </c>
      <c r="B43" s="258"/>
      <c r="C43" s="258"/>
      <c r="D43" s="258"/>
      <c r="E43" s="258"/>
      <c r="F43" s="258"/>
    </row>
    <row r="44" spans="1:7" x14ac:dyDescent="0.25">
      <c r="A44" s="135">
        <f>B11</f>
        <v>42863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49" t="s">
        <v>65</v>
      </c>
      <c r="B57" s="250"/>
      <c r="C57" s="250"/>
      <c r="D57" s="250"/>
      <c r="E57" s="250"/>
      <c r="F57" s="250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49" t="s">
        <v>25</v>
      </c>
      <c r="B84" s="250"/>
      <c r="C84" s="250"/>
      <c r="D84" s="250"/>
      <c r="E84" s="250"/>
      <c r="F84" s="250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46" t="s">
        <v>123</v>
      </c>
      <c r="B99" s="247"/>
      <c r="C99" s="247"/>
      <c r="D99" s="247"/>
      <c r="E99" s="247"/>
      <c r="F99" s="248"/>
    </row>
    <row r="100" spans="1:6" x14ac:dyDescent="0.25">
      <c r="A100" s="135">
        <f>B11</f>
        <v>42863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49" t="s">
        <v>127</v>
      </c>
      <c r="B113" s="250"/>
      <c r="C113" s="250"/>
      <c r="D113" s="250"/>
      <c r="E113" s="250"/>
      <c r="F113" s="250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49" t="s">
        <v>72</v>
      </c>
      <c r="B137" s="250"/>
      <c r="C137" s="250"/>
      <c r="D137" s="250"/>
      <c r="E137" s="250"/>
      <c r="F137" s="250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390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6" t="s">
        <v>124</v>
      </c>
      <c r="B152" s="247"/>
      <c r="C152" s="247"/>
      <c r="D152" s="247"/>
      <c r="E152" s="247"/>
      <c r="F152" s="248"/>
    </row>
    <row r="153" spans="1:6" x14ac:dyDescent="0.25">
      <c r="A153" s="135">
        <f>B11</f>
        <v>42863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49" t="s">
        <v>128</v>
      </c>
      <c r="B166" s="250"/>
      <c r="C166" s="250"/>
      <c r="D166" s="250"/>
      <c r="E166" s="250"/>
      <c r="F166" s="250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6" t="s">
        <v>157</v>
      </c>
      <c r="B192" s="247"/>
      <c r="C192" s="247"/>
      <c r="D192" s="247"/>
      <c r="E192" s="247"/>
      <c r="F192" s="248"/>
    </row>
    <row r="193" spans="1:7" x14ac:dyDescent="0.25">
      <c r="A193" s="140">
        <f>B11</f>
        <v>42863</v>
      </c>
      <c r="B193" s="5"/>
      <c r="C193" s="6"/>
      <c r="D193" s="5"/>
    </row>
    <row r="194" spans="1:7" ht="18" x14ac:dyDescent="0.25">
      <c r="A194" s="249" t="s">
        <v>150</v>
      </c>
      <c r="B194" s="250"/>
      <c r="C194" s="250"/>
      <c r="D194" s="250"/>
      <c r="E194" s="250"/>
      <c r="F194" s="250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49" t="s">
        <v>75</v>
      </c>
      <c r="B209" s="250"/>
      <c r="C209" s="250"/>
      <c r="D209" s="250"/>
      <c r="E209" s="250"/>
      <c r="F209" s="250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49" t="s">
        <v>181</v>
      </c>
      <c r="B232" s="250"/>
      <c r="C232" s="250"/>
      <c r="D232" s="250"/>
      <c r="E232" s="250"/>
      <c r="F232" s="250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6" t="s">
        <v>4</v>
      </c>
      <c r="B249" s="247"/>
      <c r="C249" s="247"/>
      <c r="D249" s="247"/>
      <c r="E249" s="247"/>
      <c r="F249" s="248"/>
    </row>
    <row r="250" spans="1:6" x14ac:dyDescent="0.25">
      <c r="A250" s="143">
        <f>B11</f>
        <v>42863</v>
      </c>
      <c r="B250" s="5"/>
      <c r="C250" s="6"/>
      <c r="D250" s="50"/>
    </row>
    <row r="251" spans="1:6" ht="18" x14ac:dyDescent="0.25">
      <c r="A251" s="249" t="s">
        <v>19</v>
      </c>
      <c r="B251" s="250"/>
      <c r="C251" s="250"/>
      <c r="D251" s="250"/>
      <c r="E251" s="250"/>
      <c r="F251" s="250"/>
    </row>
    <row r="252" spans="1:6" x14ac:dyDescent="0.25">
      <c r="A252" s="25" t="s">
        <v>62</v>
      </c>
      <c r="B252" s="106" t="s">
        <v>34</v>
      </c>
      <c r="C252" s="106"/>
      <c r="D252" s="120" t="s">
        <v>392</v>
      </c>
      <c r="E252" s="103"/>
      <c r="F252" s="103"/>
    </row>
    <row r="253" spans="1:6" x14ac:dyDescent="0.25">
      <c r="A253" s="18" t="s">
        <v>6</v>
      </c>
      <c r="B253" s="122" t="s">
        <v>34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06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9" t="s">
        <v>116</v>
      </c>
      <c r="B263" s="250"/>
      <c r="C263" s="250"/>
      <c r="D263" s="250"/>
      <c r="E263" s="250"/>
      <c r="F263" s="250"/>
    </row>
    <row r="264" spans="1:7" x14ac:dyDescent="0.25">
      <c r="A264" s="16" t="s">
        <v>284</v>
      </c>
      <c r="B264" s="101">
        <v>2</v>
      </c>
      <c r="C264" s="101"/>
      <c r="D264" s="102"/>
      <c r="E264" s="125"/>
      <c r="F264" s="125"/>
    </row>
    <row r="265" spans="1:7" ht="30" x14ac:dyDescent="0.25">
      <c r="A265" s="121" t="s">
        <v>345</v>
      </c>
      <c r="B265" s="123">
        <v>1</v>
      </c>
      <c r="C265" s="106"/>
      <c r="D265" s="120" t="s">
        <v>393</v>
      </c>
      <c r="E265" s="103"/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03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03"/>
      <c r="F267" s="103"/>
    </row>
    <row r="268" spans="1:7" ht="60" x14ac:dyDescent="0.25">
      <c r="A268" s="16" t="s">
        <v>102</v>
      </c>
      <c r="B268" s="123">
        <v>0</v>
      </c>
      <c r="C268" s="106"/>
      <c r="D268" s="109" t="s">
        <v>394</v>
      </c>
      <c r="E268" s="120" t="s">
        <v>405</v>
      </c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03"/>
      <c r="F271" s="103"/>
    </row>
    <row r="272" spans="1:7" x14ac:dyDescent="0.25">
      <c r="A272" s="17" t="s">
        <v>233</v>
      </c>
      <c r="B272" s="123">
        <v>2</v>
      </c>
      <c r="C272" s="106"/>
      <c r="D272" s="102"/>
      <c r="E272" s="103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>
        <v>2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19</v>
      </c>
    </row>
    <row r="277" spans="1:6" x14ac:dyDescent="0.25">
      <c r="A277" s="199" t="s">
        <v>37</v>
      </c>
      <c r="B277" s="200"/>
      <c r="C277" s="201"/>
      <c r="D277" s="202">
        <f>D276/(COUNT(B264:C274)*2)</f>
        <v>0.86363636363636365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19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0.86363636363636365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6" t="s">
        <v>21</v>
      </c>
      <c r="B282" s="247"/>
      <c r="C282" s="247"/>
      <c r="D282" s="247"/>
      <c r="E282" s="247"/>
      <c r="F282" s="248"/>
    </row>
    <row r="283" spans="1:6" x14ac:dyDescent="0.25">
      <c r="A283" s="144">
        <f>B11</f>
        <v>42863</v>
      </c>
      <c r="B283" s="5"/>
      <c r="C283" s="6"/>
      <c r="D283" s="5"/>
    </row>
    <row r="284" spans="1:6" ht="18" x14ac:dyDescent="0.25">
      <c r="A284" s="249" t="s">
        <v>12</v>
      </c>
      <c r="B284" s="250"/>
      <c r="C284" s="250"/>
      <c r="D284" s="250"/>
      <c r="E284" s="250"/>
      <c r="F284" s="250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45" x14ac:dyDescent="0.35">
      <c r="A291" s="56" t="s">
        <v>23</v>
      </c>
      <c r="B291" s="122">
        <v>1</v>
      </c>
      <c r="C291" s="161" t="str">
        <f>IF(B291=0, -5, "0")</f>
        <v>0</v>
      </c>
      <c r="D291" s="87" t="s">
        <v>402</v>
      </c>
      <c r="E291" s="103"/>
      <c r="F291" s="103"/>
    </row>
    <row r="292" spans="1:9" ht="30" x14ac:dyDescent="0.25">
      <c r="A292" s="16" t="s">
        <v>285</v>
      </c>
      <c r="B292" s="122" t="s">
        <v>34</v>
      </c>
      <c r="C292" s="101"/>
      <c r="D292" s="115" t="s">
        <v>382</v>
      </c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02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15</v>
      </c>
    </row>
    <row r="295" spans="1:9" x14ac:dyDescent="0.25">
      <c r="A295" s="199" t="s">
        <v>37</v>
      </c>
      <c r="B295" s="200"/>
      <c r="C295" s="201"/>
      <c r="D295" s="202">
        <f>D294/(COUNT(B285:C293)*2)</f>
        <v>0.9375</v>
      </c>
    </row>
    <row r="296" spans="1:9" x14ac:dyDescent="0.25">
      <c r="A296" s="8"/>
      <c r="B296" s="5"/>
      <c r="C296" s="6"/>
      <c r="D296" s="5"/>
    </row>
    <row r="297" spans="1:9" ht="18" x14ac:dyDescent="0.25">
      <c r="A297" s="249" t="s">
        <v>25</v>
      </c>
      <c r="B297" s="250"/>
      <c r="C297" s="250"/>
      <c r="D297" s="250"/>
      <c r="E297" s="250"/>
      <c r="F297" s="250"/>
    </row>
    <row r="298" spans="1:9" x14ac:dyDescent="0.25">
      <c r="A298" s="16" t="s">
        <v>104</v>
      </c>
      <c r="B298" s="106">
        <v>1</v>
      </c>
      <c r="C298" s="106"/>
      <c r="D298" s="120" t="s">
        <v>396</v>
      </c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03"/>
      <c r="F302" s="103"/>
    </row>
    <row r="303" spans="1:9" ht="45" x14ac:dyDescent="0.25">
      <c r="A303" s="71" t="s">
        <v>271</v>
      </c>
      <c r="B303" s="122">
        <v>2</v>
      </c>
      <c r="C303" s="107"/>
      <c r="D303" s="9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9</v>
      </c>
    </row>
    <row r="305" spans="1:6" x14ac:dyDescent="0.25">
      <c r="A305" s="199" t="s">
        <v>37</v>
      </c>
      <c r="B305" s="200"/>
      <c r="C305" s="201"/>
      <c r="D305" s="202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24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0.92307692307692313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6" t="s">
        <v>8</v>
      </c>
      <c r="B310" s="247"/>
      <c r="C310" s="247"/>
      <c r="D310" s="247"/>
      <c r="E310" s="247"/>
      <c r="F310" s="248"/>
    </row>
    <row r="311" spans="1:6" x14ac:dyDescent="0.25">
      <c r="A311" s="135">
        <f>B11</f>
        <v>42863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21" t="s">
        <v>34</v>
      </c>
      <c r="C313" s="21"/>
      <c r="D313" s="120"/>
      <c r="E313" s="103"/>
      <c r="F313" s="103"/>
    </row>
    <row r="314" spans="1:6" x14ac:dyDescent="0.25">
      <c r="A314" s="34" t="s">
        <v>290</v>
      </c>
      <c r="B314" s="122" t="s">
        <v>34</v>
      </c>
      <c r="C314" s="21"/>
      <c r="D314" s="120"/>
      <c r="E314" s="112"/>
      <c r="F314" s="103"/>
    </row>
    <row r="315" spans="1:6" x14ac:dyDescent="0.25">
      <c r="A315" s="26" t="s">
        <v>28</v>
      </c>
      <c r="B315" s="122" t="s">
        <v>34</v>
      </c>
      <c r="C315" s="21"/>
      <c r="D315" s="104"/>
      <c r="E315" s="103"/>
      <c r="F315" s="103"/>
    </row>
    <row r="316" spans="1:6" x14ac:dyDescent="0.25">
      <c r="A316" s="19" t="s">
        <v>13</v>
      </c>
      <c r="B316" s="122" t="s">
        <v>34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 t="s">
        <v>34</v>
      </c>
      <c r="C318" s="22"/>
      <c r="D318" s="120"/>
      <c r="E318" s="103"/>
      <c r="F318" s="103"/>
    </row>
    <row r="319" spans="1:6" x14ac:dyDescent="0.25">
      <c r="A319" s="19" t="s">
        <v>264</v>
      </c>
      <c r="B319" s="122" t="s">
        <v>34</v>
      </c>
      <c r="C319" s="22"/>
      <c r="D319" s="9"/>
      <c r="E319" s="103"/>
      <c r="F319" s="103"/>
    </row>
    <row r="320" spans="1:6" x14ac:dyDescent="0.25">
      <c r="A320" s="19" t="s">
        <v>27</v>
      </c>
      <c r="B320" s="122" t="s">
        <v>34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 t="e">
        <f>D321/(COUNT(B313:C320)*2)</f>
        <v>#DIV/0!</v>
      </c>
    </row>
    <row r="323" spans="1:6" x14ac:dyDescent="0.25">
      <c r="A323" s="8"/>
      <c r="B323" s="5"/>
      <c r="C323" s="6"/>
      <c r="D323" s="5"/>
    </row>
    <row r="324" spans="1:6" ht="18" x14ac:dyDescent="0.25">
      <c r="A324" s="249" t="s">
        <v>25</v>
      </c>
      <c r="B324" s="250"/>
      <c r="C324" s="250"/>
      <c r="D324" s="250"/>
      <c r="E324" s="250"/>
      <c r="F324" s="250"/>
    </row>
    <row r="325" spans="1:6" x14ac:dyDescent="0.25">
      <c r="A325" s="16" t="s">
        <v>294</v>
      </c>
      <c r="B325" s="101">
        <v>2</v>
      </c>
      <c r="C325" s="101"/>
      <c r="D325" s="105"/>
      <c r="E325" s="103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ht="45" x14ac:dyDescent="0.25">
      <c r="A329" s="17" t="s">
        <v>55</v>
      </c>
      <c r="B329" s="123">
        <v>1</v>
      </c>
      <c r="C329" s="106"/>
      <c r="D329" s="11" t="s">
        <v>386</v>
      </c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03"/>
      <c r="F331" s="103"/>
    </row>
    <row r="332" spans="1:6" ht="46.5" x14ac:dyDescent="0.35">
      <c r="A332" s="54" t="s">
        <v>109</v>
      </c>
      <c r="B332" s="123">
        <v>1</v>
      </c>
      <c r="C332" s="161" t="str">
        <f>IF(B332=0, -5, "0")</f>
        <v>0</v>
      </c>
      <c r="D332" s="120" t="s">
        <v>397</v>
      </c>
      <c r="E332" s="103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123" t="s">
        <v>34</v>
      </c>
      <c r="C335" s="106"/>
      <c r="D335" s="120"/>
      <c r="E335" s="103"/>
      <c r="F335" s="103"/>
    </row>
    <row r="336" spans="1:6" x14ac:dyDescent="0.25">
      <c r="A336" s="20" t="s">
        <v>78</v>
      </c>
      <c r="B336" s="123" t="s">
        <v>34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18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9" t="s">
        <v>118</v>
      </c>
      <c r="B340" s="250"/>
      <c r="C340" s="250"/>
      <c r="D340" s="250"/>
      <c r="E340" s="250"/>
      <c r="F340" s="250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9" t="s">
        <v>29</v>
      </c>
      <c r="B349" s="250"/>
      <c r="C349" s="250"/>
      <c r="D349" s="250"/>
      <c r="E349" s="250"/>
      <c r="F349" s="250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ht="60" x14ac:dyDescent="0.25">
      <c r="A352" s="20" t="s">
        <v>292</v>
      </c>
      <c r="B352" s="123">
        <v>0</v>
      </c>
      <c r="C352" s="106"/>
      <c r="D352" s="110" t="s">
        <v>383</v>
      </c>
      <c r="E352" s="99" t="s">
        <v>401</v>
      </c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110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10</v>
      </c>
    </row>
    <row r="358" spans="1:6" x14ac:dyDescent="0.25">
      <c r="A358" s="199" t="s">
        <v>37</v>
      </c>
      <c r="B358" s="200"/>
      <c r="C358" s="201"/>
      <c r="D358" s="202">
        <f>D357/(COUNT(B350:C355)*2)</f>
        <v>0.83333333333333337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38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0.90476190476190477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6" t="s">
        <v>119</v>
      </c>
      <c r="B363" s="247"/>
      <c r="C363" s="247"/>
      <c r="D363" s="247"/>
      <c r="E363" s="247"/>
      <c r="F363" s="248"/>
    </row>
    <row r="364" spans="1:6" x14ac:dyDescent="0.25">
      <c r="A364" s="143">
        <f>B11</f>
        <v>42863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46" t="s">
        <v>346</v>
      </c>
      <c r="B393" s="247"/>
      <c r="C393" s="247"/>
      <c r="D393" s="247"/>
      <c r="E393" s="247"/>
      <c r="F393" s="248"/>
    </row>
    <row r="394" spans="1:7" s="119" customFormat="1" x14ac:dyDescent="0.25">
      <c r="A394" s="146">
        <f>+B11</f>
        <v>42863</v>
      </c>
      <c r="B394" s="5"/>
      <c r="C394" s="6"/>
      <c r="D394" s="5"/>
    </row>
    <row r="395" spans="1:7" ht="18" x14ac:dyDescent="0.25">
      <c r="A395" s="249" t="s">
        <v>347</v>
      </c>
      <c r="B395" s="250"/>
      <c r="C395" s="250"/>
      <c r="D395" s="250"/>
      <c r="E395" s="250"/>
      <c r="F395" s="250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30.75" x14ac:dyDescent="0.3">
      <c r="A399" s="39" t="s">
        <v>184</v>
      </c>
      <c r="B399" s="122">
        <v>2</v>
      </c>
      <c r="C399" s="101"/>
      <c r="D399" s="102" t="s">
        <v>398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49" t="s">
        <v>31</v>
      </c>
      <c r="B402" s="250"/>
      <c r="C402" s="250"/>
      <c r="D402" s="250"/>
      <c r="E402" s="250"/>
      <c r="F402" s="250"/>
    </row>
    <row r="403" spans="1:6" x14ac:dyDescent="0.25">
      <c r="A403" s="18" t="s">
        <v>3</v>
      </c>
      <c r="B403" s="106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122">
        <v>2</v>
      </c>
      <c r="C404" s="106"/>
      <c r="D404" s="120"/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120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6" t="s">
        <v>170</v>
      </c>
      <c r="B412" s="247"/>
      <c r="C412" s="247"/>
      <c r="D412" s="247"/>
      <c r="E412" s="247"/>
      <c r="F412" s="24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6" t="s">
        <v>82</v>
      </c>
      <c r="B422" s="247"/>
      <c r="C422" s="247"/>
      <c r="D422" s="247"/>
      <c r="E422" s="247"/>
      <c r="F422" s="24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 t="s">
        <v>34</v>
      </c>
      <c r="C424" s="101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 t="s">
        <v>34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 t="s">
        <v>34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 t="e">
        <f>D428/(COUNT(B424:C426)*2)</f>
        <v>#DIV/0!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6" t="s">
        <v>143</v>
      </c>
      <c r="B431" s="247"/>
      <c r="C431" s="247"/>
      <c r="D431" s="247"/>
      <c r="E431" s="247"/>
      <c r="F431" s="248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 t="s">
        <v>34</v>
      </c>
      <c r="C433" s="106"/>
      <c r="D433" s="120"/>
      <c r="E433" s="103"/>
      <c r="F433" s="103"/>
    </row>
    <row r="434" spans="1:14" ht="46.5" x14ac:dyDescent="0.35">
      <c r="A434" s="56" t="s">
        <v>258</v>
      </c>
      <c r="B434" s="122">
        <v>0</v>
      </c>
      <c r="C434" s="161">
        <f>IF(B434=0, -5, "0")</f>
        <v>-5</v>
      </c>
      <c r="D434" s="120" t="s">
        <v>384</v>
      </c>
      <c r="E434" s="120" t="s">
        <v>399</v>
      </c>
      <c r="F434" s="103"/>
    </row>
    <row r="435" spans="1:14" ht="36" x14ac:dyDescent="0.35">
      <c r="A435" s="56" t="s">
        <v>100</v>
      </c>
      <c r="B435" s="122">
        <v>1</v>
      </c>
      <c r="C435" s="161" t="str">
        <f>IF(B435=0, -5, "0")</f>
        <v>0</v>
      </c>
      <c r="D435" s="120" t="s">
        <v>385</v>
      </c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0</v>
      </c>
      <c r="C438" s="106"/>
      <c r="D438" s="120" t="s">
        <v>389</v>
      </c>
      <c r="E438" s="102" t="s">
        <v>400</v>
      </c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 t="s">
        <v>34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 t="s">
        <v>34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>
        <v>2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 t="s">
        <v>34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130"/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4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0.25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46" t="s">
        <v>144</v>
      </c>
      <c r="B452" s="247"/>
      <c r="C452" s="247"/>
      <c r="D452" s="247"/>
      <c r="E452" s="247"/>
      <c r="F452" s="248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>
        <v>2</v>
      </c>
      <c r="C457" s="106"/>
      <c r="D457" s="120"/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131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0.85064935064935066</v>
      </c>
    </row>
  </sheetData>
  <sheetProtection algorithmName="SHA-512" hashValue="xbhEeMwiWe1oCFVrBf7eWZeeimpfJTZ/phWVTJuFn3FFiqK2I7hxeFlUZO+QTewiNYZQ51hV3WpoDyf4RPJZOw==" saltValue="MFkgI3rhOhVvxZxwg20Hxw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5" orientation="portrait" horizontalDpi="4294967293" r:id="rId1"/>
  <rowBreaks count="4" manualBreakCount="4">
    <brk id="82" max="6" man="1"/>
    <brk id="150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58" zoomScale="8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4" t="s">
        <v>52</v>
      </c>
      <c r="B6" s="264"/>
      <c r="C6" s="264"/>
      <c r="D6" s="264"/>
      <c r="E6" s="264"/>
      <c r="F6" s="264"/>
      <c r="G6" s="85"/>
      <c r="H6" s="85"/>
      <c r="I6" s="85"/>
    </row>
    <row r="7" spans="1:9" s="29" customFormat="1" ht="21.75" customHeight="1" x14ac:dyDescent="0.45">
      <c r="A7" s="264" t="str">
        <f>'A1 Exploitation'!A8:F8</f>
        <v>Bizerte</v>
      </c>
      <c r="B7" s="264"/>
      <c r="C7" s="264"/>
      <c r="D7" s="264"/>
      <c r="E7" s="264"/>
      <c r="F7" s="264"/>
      <c r="G7" s="85"/>
      <c r="H7" s="85"/>
      <c r="I7" s="85"/>
    </row>
    <row r="8" spans="1:9" s="29" customFormat="1" ht="24" x14ac:dyDescent="0.45">
      <c r="A8" s="192" t="s">
        <v>44</v>
      </c>
      <c r="B8" s="271" t="str">
        <f>'A1 Exploitation'!B9:F9</f>
        <v>Dr Mejed Heni - M. Bilel Hamdi</v>
      </c>
      <c r="C8" s="271"/>
      <c r="D8" s="271"/>
      <c r="E8" s="271"/>
      <c r="F8" s="272"/>
      <c r="G8" s="85"/>
      <c r="H8" s="85"/>
      <c r="I8" s="85"/>
    </row>
    <row r="9" spans="1:9" s="29" customFormat="1" ht="24" x14ac:dyDescent="0.45">
      <c r="A9" s="193" t="s">
        <v>46</v>
      </c>
      <c r="B9" s="273" t="str">
        <f>'A1 Exploitation'!B10:F10</f>
        <v>M. Anis (DM)- M. Bechir (Gestionnaire de stock)</v>
      </c>
      <c r="C9" s="273"/>
      <c r="D9" s="273"/>
      <c r="E9" s="273"/>
      <c r="F9" s="273"/>
      <c r="G9" s="85"/>
      <c r="H9" s="85"/>
      <c r="I9" s="85"/>
    </row>
    <row r="10" spans="1:9" s="29" customFormat="1" ht="24" x14ac:dyDescent="0.45">
      <c r="A10" s="192" t="s">
        <v>45</v>
      </c>
      <c r="B10" s="269">
        <f>'A1 Exploitation'!B11:F11</f>
        <v>42863</v>
      </c>
      <c r="C10" s="269"/>
      <c r="D10" s="269"/>
      <c r="E10" s="269"/>
      <c r="F10" s="269"/>
      <c r="G10" s="85"/>
      <c r="H10" s="85"/>
      <c r="I10" s="85"/>
    </row>
    <row r="11" spans="1:9" s="29" customFormat="1" ht="24" x14ac:dyDescent="0.45">
      <c r="A11" s="192" t="s">
        <v>318</v>
      </c>
      <c r="B11" s="274">
        <f>D183</f>
        <v>0.83333333333333337</v>
      </c>
      <c r="C11" s="274"/>
      <c r="D11" s="274"/>
      <c r="E11" s="274"/>
      <c r="F11" s="274"/>
      <c r="G11" s="85"/>
      <c r="H11" s="85"/>
      <c r="I11" s="85"/>
    </row>
    <row r="12" spans="1:9" s="29" customFormat="1" ht="22.5" x14ac:dyDescent="0.45">
      <c r="A12" s="28"/>
      <c r="D12" s="254"/>
      <c r="E12" s="254"/>
      <c r="F12" s="254"/>
      <c r="G12" s="254"/>
      <c r="H12" s="254"/>
      <c r="I12" s="31"/>
    </row>
    <row r="13" spans="1:9" s="29" customFormat="1" ht="11.25" customHeight="1" x14ac:dyDescent="0.3">
      <c r="A13" s="255" t="s">
        <v>32</v>
      </c>
      <c r="B13" s="256" t="s">
        <v>33</v>
      </c>
      <c r="C13" s="256"/>
      <c r="D13" s="256" t="s">
        <v>48</v>
      </c>
      <c r="E13" s="257" t="s">
        <v>201</v>
      </c>
      <c r="F13" s="256" t="s">
        <v>202</v>
      </c>
    </row>
    <row r="14" spans="1:9" s="29" customFormat="1" ht="12.75" customHeight="1" x14ac:dyDescent="0.3">
      <c r="A14" s="255"/>
      <c r="B14" s="55" t="s">
        <v>36</v>
      </c>
      <c r="C14" s="55" t="s">
        <v>35</v>
      </c>
      <c r="D14" s="256"/>
      <c r="E14" s="257"/>
      <c r="F14" s="25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 t="s">
        <v>34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4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ht="33" x14ac:dyDescent="0.3">
      <c r="A45" s="32" t="s">
        <v>297</v>
      </c>
      <c r="B45" s="164">
        <v>1</v>
      </c>
      <c r="C45" s="164"/>
      <c r="D45" s="165" t="s">
        <v>387</v>
      </c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9</v>
      </c>
    </row>
    <row r="52" spans="1:6" x14ac:dyDescent="0.3">
      <c r="A52" s="194" t="s">
        <v>319</v>
      </c>
      <c r="B52" s="195"/>
      <c r="C52" s="196"/>
      <c r="D52" s="198">
        <f>D51/(COUNT(B45:C50)*2)</f>
        <v>0.9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 t="s">
        <v>34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10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66.75" x14ac:dyDescent="0.35">
      <c r="A139" s="54" t="s">
        <v>326</v>
      </c>
      <c r="B139" s="164">
        <v>0</v>
      </c>
      <c r="C139" s="188">
        <f>IF(B139=0, -5, "0")</f>
        <v>-5</v>
      </c>
      <c r="D139" s="165" t="s">
        <v>388</v>
      </c>
      <c r="E139" s="165" t="s">
        <v>403</v>
      </c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 t="s">
        <v>34</v>
      </c>
      <c r="C142" s="164"/>
      <c r="D142" s="185"/>
      <c r="E142" s="164"/>
      <c r="F142" s="164"/>
    </row>
    <row r="143" spans="1:6" ht="33" x14ac:dyDescent="0.3">
      <c r="A143" s="147" t="s">
        <v>348</v>
      </c>
      <c r="B143" s="164">
        <v>1</v>
      </c>
      <c r="C143" s="164"/>
      <c r="D143" s="237" t="s">
        <v>404</v>
      </c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6</v>
      </c>
    </row>
    <row r="146" spans="1:6" x14ac:dyDescent="0.3">
      <c r="A146" s="194" t="s">
        <v>319</v>
      </c>
      <c r="B146" s="195"/>
      <c r="C146" s="196"/>
      <c r="D146" s="198">
        <f>D145/(COUNT(B137:C144)*2)</f>
        <v>0.375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 t="s">
        <v>34</v>
      </c>
      <c r="C165" s="164"/>
      <c r="D165" s="165"/>
      <c r="E165" s="165"/>
      <c r="F165" s="164"/>
    </row>
    <row r="166" spans="1:6" x14ac:dyDescent="0.3">
      <c r="A166" s="66" t="s">
        <v>232</v>
      </c>
      <c r="B166" s="164" t="s">
        <v>34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 t="s">
        <v>34</v>
      </c>
      <c r="C168" s="164"/>
      <c r="D168" s="165"/>
      <c r="E168" s="164"/>
      <c r="F168" s="164"/>
    </row>
    <row r="169" spans="1:6" x14ac:dyDescent="0.3">
      <c r="A169" s="32" t="s">
        <v>329</v>
      </c>
      <c r="B169" s="164" t="s">
        <v>34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2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 t="s">
        <v>34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55</v>
      </c>
    </row>
    <row r="183" spans="1:6" ht="18" x14ac:dyDescent="0.35">
      <c r="A183" s="81" t="s">
        <v>349</v>
      </c>
      <c r="B183" s="81"/>
      <c r="C183" s="81"/>
      <c r="D183" s="236">
        <f>D182/(COUNT(B174:C177,B165:C169,B157:C160,B149:C152,B137:C144,B55:C61,B45:C50,B26:C31,B17:C21,B106:C116,#REF!,B121:C131,B87:C100,B66:C82,B36:C40)*2)</f>
        <v>0.83333333333333337</v>
      </c>
    </row>
  </sheetData>
  <sheetProtection algorithmName="SHA-512" hashValue="D2HQSig4v2dI3iUMdFJe1r1ac4EupBN5jmkdNs/2EOlvOm6k9+f86n5x9sRYrpcW+QvXLSadG8iG6JbOJqYF5A==" saltValue="gIKPZ8YBCM5EJIBEv3UwnQ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4" max="5" man="1"/>
    <brk id="163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tabSelected="1" view="pageBreakPreview" topLeftCell="A441" zoomScale="70" zoomScaleNormal="71" zoomScaleSheetLayoutView="70" workbookViewId="0">
      <selection activeCell="A447" sqref="A447"/>
    </sheetView>
  </sheetViews>
  <sheetFormatPr baseColWidth="10" defaultColWidth="11.42578125" defaultRowHeight="15" x14ac:dyDescent="0.25"/>
  <cols>
    <col min="1" max="1" width="63.425781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2"/>
      <c r="E1" s="262"/>
      <c r="F1" s="262"/>
      <c r="G1" s="262"/>
      <c r="H1" s="262"/>
      <c r="I1" s="262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3" t="s">
        <v>190</v>
      </c>
      <c r="B7" s="263"/>
      <c r="C7" s="263"/>
      <c r="D7" s="263"/>
      <c r="E7" s="263"/>
      <c r="F7" s="263"/>
      <c r="G7" s="230"/>
      <c r="H7" s="230"/>
      <c r="I7" s="230"/>
    </row>
    <row r="8" spans="1:9" ht="29.25" x14ac:dyDescent="0.45">
      <c r="A8" s="264" t="str">
        <f>'Page de garde'!D18</f>
        <v>Bizerte</v>
      </c>
      <c r="B8" s="264"/>
      <c r="C8" s="264"/>
      <c r="D8" s="264"/>
      <c r="E8" s="264"/>
      <c r="F8" s="264"/>
      <c r="G8" s="231"/>
      <c r="H8" s="231"/>
      <c r="I8" s="230"/>
    </row>
    <row r="9" spans="1:9" ht="24" x14ac:dyDescent="0.45">
      <c r="A9" s="192" t="s">
        <v>44</v>
      </c>
      <c r="B9" s="265" t="s">
        <v>406</v>
      </c>
      <c r="C9" s="265"/>
      <c r="D9" s="265"/>
      <c r="E9" s="265"/>
      <c r="F9" s="266"/>
      <c r="G9" s="231"/>
      <c r="H9" s="231"/>
      <c r="I9" s="230"/>
    </row>
    <row r="10" spans="1:9" ht="24" x14ac:dyDescent="0.45">
      <c r="A10" s="193" t="s">
        <v>46</v>
      </c>
      <c r="B10" s="276" t="s">
        <v>407</v>
      </c>
      <c r="C10" s="267"/>
      <c r="D10" s="267"/>
      <c r="E10" s="267"/>
      <c r="F10" s="267"/>
      <c r="G10" s="231"/>
      <c r="H10" s="231"/>
      <c r="I10" s="230"/>
    </row>
    <row r="11" spans="1:9" ht="24" x14ac:dyDescent="0.45">
      <c r="A11" s="192" t="s">
        <v>45</v>
      </c>
      <c r="B11" s="261">
        <v>43034</v>
      </c>
      <c r="C11" s="261"/>
      <c r="D11" s="261"/>
      <c r="E11" s="261"/>
      <c r="F11" s="261"/>
      <c r="G11" s="231"/>
      <c r="H11" s="231"/>
      <c r="I11" s="230"/>
    </row>
    <row r="12" spans="1:9" ht="24" x14ac:dyDescent="0.45">
      <c r="A12" s="192" t="s">
        <v>260</v>
      </c>
      <c r="B12" s="253">
        <f>D463</f>
        <v>0.92592592592592593</v>
      </c>
      <c r="C12" s="253"/>
      <c r="D12" s="253"/>
      <c r="E12" s="253"/>
      <c r="F12" s="253"/>
      <c r="G12" s="231"/>
      <c r="H12" s="231"/>
      <c r="I12" s="230"/>
    </row>
    <row r="13" spans="1:9" ht="22.5" x14ac:dyDescent="0.45">
      <c r="A13" s="28"/>
      <c r="B13" s="29"/>
      <c r="C13" s="29"/>
      <c r="D13" s="254"/>
      <c r="E13" s="254"/>
      <c r="F13" s="254"/>
      <c r="G13" s="254"/>
      <c r="H13" s="254"/>
      <c r="I13" s="3"/>
    </row>
    <row r="14" spans="1:9" ht="16.5" x14ac:dyDescent="0.3">
      <c r="A14" s="255" t="s">
        <v>32</v>
      </c>
      <c r="B14" s="256" t="s">
        <v>33</v>
      </c>
      <c r="C14" s="256"/>
      <c r="D14" s="256" t="s">
        <v>48</v>
      </c>
      <c r="E14" s="257" t="s">
        <v>331</v>
      </c>
      <c r="F14" s="256" t="s">
        <v>202</v>
      </c>
      <c r="G14" s="29"/>
      <c r="H14" s="29"/>
    </row>
    <row r="15" spans="1:9" ht="16.5" x14ac:dyDescent="0.3">
      <c r="A15" s="255"/>
      <c r="B15" s="55" t="s">
        <v>36</v>
      </c>
      <c r="C15" s="55" t="s">
        <v>35</v>
      </c>
      <c r="D15" s="256"/>
      <c r="E15" s="257"/>
      <c r="F15" s="256"/>
      <c r="G15" s="29"/>
      <c r="H15" s="29"/>
    </row>
    <row r="16" spans="1:9" ht="18" x14ac:dyDescent="0.35">
      <c r="A16" s="258" t="s">
        <v>0</v>
      </c>
      <c r="B16" s="258"/>
      <c r="C16" s="258"/>
      <c r="D16" s="258"/>
      <c r="E16" s="258"/>
      <c r="F16" s="258"/>
      <c r="G16" s="29"/>
      <c r="H16" s="29"/>
    </row>
    <row r="17" spans="1:8" ht="18" x14ac:dyDescent="0.3">
      <c r="A17" s="134">
        <f>B11</f>
        <v>43034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59" t="s">
        <v>1</v>
      </c>
      <c r="B18" s="260"/>
      <c r="C18" s="260"/>
      <c r="D18" s="260"/>
      <c r="E18" s="260"/>
      <c r="F18" s="260"/>
    </row>
    <row r="19" spans="1:8" x14ac:dyDescent="0.25">
      <c r="A19" s="121" t="s">
        <v>10</v>
      </c>
      <c r="B19" s="122">
        <v>2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2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2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49" t="s">
        <v>18</v>
      </c>
      <c r="B26" s="250"/>
      <c r="C26" s="250"/>
      <c r="D26" s="250"/>
      <c r="E26" s="250"/>
      <c r="F26" s="250"/>
    </row>
    <row r="27" spans="1:8" x14ac:dyDescent="0.25">
      <c r="A27" s="17" t="s">
        <v>2</v>
      </c>
      <c r="B27" s="122">
        <v>2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2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2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2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2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2</v>
      </c>
      <c r="C36" s="107"/>
      <c r="D36" s="92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26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58" t="s">
        <v>131</v>
      </c>
      <c r="B43" s="258"/>
      <c r="C43" s="258"/>
      <c r="D43" s="258"/>
      <c r="E43" s="258"/>
      <c r="F43" s="258"/>
    </row>
    <row r="44" spans="1:7" x14ac:dyDescent="0.25">
      <c r="A44" s="135">
        <f>B11</f>
        <v>43034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122" t="s">
        <v>34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122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23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122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49" t="s">
        <v>65</v>
      </c>
      <c r="B57" s="250"/>
      <c r="C57" s="250"/>
      <c r="D57" s="250"/>
      <c r="E57" s="250"/>
      <c r="F57" s="250"/>
    </row>
    <row r="58" spans="1:6" x14ac:dyDescent="0.25">
      <c r="A58" s="121" t="s">
        <v>294</v>
      </c>
      <c r="B58" s="122" t="s">
        <v>34</v>
      </c>
      <c r="C58" s="122"/>
      <c r="D58" s="120"/>
      <c r="E58" s="103"/>
      <c r="F58" s="103"/>
    </row>
    <row r="59" spans="1:6" x14ac:dyDescent="0.25">
      <c r="A59" s="121" t="s">
        <v>193</v>
      </c>
      <c r="B59" s="122" t="s">
        <v>34</v>
      </c>
      <c r="C59" s="123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22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x14ac:dyDescent="0.25">
      <c r="A63" s="121" t="s">
        <v>261</v>
      </c>
      <c r="B63" s="122" t="s">
        <v>34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6" x14ac:dyDescent="0.25">
      <c r="A66" s="121" t="s">
        <v>289</v>
      </c>
      <c r="B66" s="122" t="s">
        <v>34</v>
      </c>
      <c r="C66" s="122"/>
      <c r="D66" s="110"/>
      <c r="E66" s="125"/>
      <c r="F66" s="103"/>
    </row>
    <row r="67" spans="1:6" x14ac:dyDescent="0.25">
      <c r="A67" s="121" t="s">
        <v>177</v>
      </c>
      <c r="B67" s="122" t="s">
        <v>34</v>
      </c>
      <c r="C67" s="122"/>
      <c r="D67" s="110"/>
      <c r="E67" s="103"/>
      <c r="F67" s="103"/>
    </row>
    <row r="68" spans="1:6" x14ac:dyDescent="0.25">
      <c r="A68" s="121" t="s">
        <v>110</v>
      </c>
      <c r="B68" s="122" t="s">
        <v>34</v>
      </c>
      <c r="C68" s="122"/>
      <c r="D68" s="109"/>
      <c r="F68" s="103"/>
    </row>
    <row r="69" spans="1:6" x14ac:dyDescent="0.25">
      <c r="A69" s="121" t="s">
        <v>111</v>
      </c>
      <c r="B69" s="122" t="s">
        <v>34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 t="s">
        <v>34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 t="s">
        <v>34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 t="s">
        <v>34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 t="s">
        <v>34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 t="s">
        <v>34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 t="s">
        <v>34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 t="s">
        <v>34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49" t="s">
        <v>25</v>
      </c>
      <c r="B84" s="250"/>
      <c r="C84" s="250"/>
      <c r="D84" s="250"/>
      <c r="E84" s="250"/>
      <c r="F84" s="250"/>
    </row>
    <row r="85" spans="1:6" x14ac:dyDescent="0.25">
      <c r="A85" s="121" t="s">
        <v>294</v>
      </c>
      <c r="B85" s="122" t="s">
        <v>34</v>
      </c>
      <c r="C85" s="122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x14ac:dyDescent="0.25">
      <c r="A88" s="20" t="s">
        <v>235</v>
      </c>
      <c r="B88" s="122" t="s">
        <v>34</v>
      </c>
      <c r="C88" s="122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22"/>
      <c r="D89" s="111"/>
      <c r="E89" s="103"/>
      <c r="F89" s="103"/>
    </row>
    <row r="90" spans="1:6" x14ac:dyDescent="0.25">
      <c r="A90" s="121" t="s">
        <v>277</v>
      </c>
      <c r="B90" s="122" t="s">
        <v>34</v>
      </c>
      <c r="C90" s="122"/>
      <c r="D90" s="109"/>
      <c r="E90" s="125"/>
      <c r="F90" s="103"/>
    </row>
    <row r="91" spans="1:6" x14ac:dyDescent="0.25">
      <c r="A91" s="17" t="s">
        <v>245</v>
      </c>
      <c r="B91" s="122" t="s">
        <v>34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46" t="s">
        <v>123</v>
      </c>
      <c r="B99" s="247"/>
      <c r="C99" s="247"/>
      <c r="D99" s="247"/>
      <c r="E99" s="247"/>
      <c r="F99" s="248"/>
    </row>
    <row r="100" spans="1:6" x14ac:dyDescent="0.25">
      <c r="A100" s="135">
        <f>B11</f>
        <v>43034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22" t="s">
        <v>34</v>
      </c>
      <c r="C102" s="122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22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23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49" t="s">
        <v>127</v>
      </c>
      <c r="B113" s="250"/>
      <c r="C113" s="250"/>
      <c r="D113" s="250"/>
      <c r="E113" s="250"/>
      <c r="F113" s="250"/>
    </row>
    <row r="114" spans="1:6" x14ac:dyDescent="0.25">
      <c r="A114" s="121" t="s">
        <v>294</v>
      </c>
      <c r="B114" s="122" t="s">
        <v>34</v>
      </c>
      <c r="C114" s="122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22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22"/>
      <c r="D116" s="99"/>
      <c r="E116" s="125"/>
      <c r="F116" s="103"/>
    </row>
    <row r="117" spans="1:6" x14ac:dyDescent="0.25">
      <c r="A117" s="121" t="s">
        <v>279</v>
      </c>
      <c r="B117" s="122" t="s">
        <v>34</v>
      </c>
      <c r="C117" s="122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 t="s">
        <v>34</v>
      </c>
      <c r="C119" s="122"/>
      <c r="D119" s="11"/>
      <c r="E119" s="103"/>
      <c r="F119" s="103"/>
    </row>
    <row r="120" spans="1:6" x14ac:dyDescent="0.25">
      <c r="A120" s="121" t="s">
        <v>275</v>
      </c>
      <c r="B120" s="122" t="s">
        <v>34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 t="s">
        <v>34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22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49" t="s">
        <v>72</v>
      </c>
      <c r="B137" s="250"/>
      <c r="C137" s="250"/>
      <c r="D137" s="250"/>
      <c r="E137" s="250"/>
      <c r="F137" s="250"/>
    </row>
    <row r="138" spans="1:6" ht="30" x14ac:dyDescent="0.25">
      <c r="A138" s="121" t="s">
        <v>344</v>
      </c>
      <c r="B138" s="122" t="s">
        <v>34</v>
      </c>
      <c r="C138" s="122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22"/>
      <c r="D142" s="104"/>
      <c r="E142" s="103"/>
      <c r="F142" s="103"/>
    </row>
    <row r="143" spans="1:6" ht="18" x14ac:dyDescent="0.35">
      <c r="A143" s="56" t="s">
        <v>390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49.5" x14ac:dyDescent="0.25">
      <c r="A145" s="76" t="s">
        <v>271</v>
      </c>
      <c r="B145" s="122" t="s">
        <v>34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6" t="s">
        <v>124</v>
      </c>
      <c r="B152" s="247"/>
      <c r="C152" s="247"/>
      <c r="D152" s="247"/>
      <c r="E152" s="247"/>
      <c r="F152" s="248"/>
    </row>
    <row r="153" spans="1:6" x14ac:dyDescent="0.25">
      <c r="A153" s="135">
        <f>B11</f>
        <v>43034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22" t="s">
        <v>34</v>
      </c>
      <c r="C155" s="122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22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120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49" t="s">
        <v>128</v>
      </c>
      <c r="B166" s="250"/>
      <c r="C166" s="250"/>
      <c r="D166" s="250"/>
      <c r="E166" s="250"/>
      <c r="F166" s="250"/>
    </row>
    <row r="167" spans="1:6" x14ac:dyDescent="0.25">
      <c r="A167" s="121" t="s">
        <v>294</v>
      </c>
      <c r="B167" s="122" t="s">
        <v>34</v>
      </c>
      <c r="C167" s="122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22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22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22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 t="s">
        <v>34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 t="s">
        <v>34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 t="s">
        <v>34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 t="s">
        <v>34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6" t="s">
        <v>157</v>
      </c>
      <c r="B192" s="247"/>
      <c r="C192" s="247"/>
      <c r="D192" s="247"/>
      <c r="E192" s="247"/>
      <c r="F192" s="248"/>
    </row>
    <row r="193" spans="1:7" x14ac:dyDescent="0.25">
      <c r="A193" s="140">
        <f>B11</f>
        <v>43034</v>
      </c>
      <c r="B193" s="5"/>
      <c r="C193" s="6"/>
      <c r="D193" s="5"/>
    </row>
    <row r="194" spans="1:7" ht="18" x14ac:dyDescent="0.25">
      <c r="A194" s="249" t="s">
        <v>150</v>
      </c>
      <c r="B194" s="250"/>
      <c r="C194" s="250"/>
      <c r="D194" s="250"/>
      <c r="E194" s="250"/>
      <c r="F194" s="250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22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22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22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22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22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22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49" t="s">
        <v>75</v>
      </c>
      <c r="B209" s="250"/>
      <c r="C209" s="250"/>
      <c r="D209" s="250"/>
      <c r="E209" s="250"/>
      <c r="F209" s="250"/>
    </row>
    <row r="210" spans="1:7" x14ac:dyDescent="0.25">
      <c r="A210" s="121" t="s">
        <v>294</v>
      </c>
      <c r="B210" s="122" t="s">
        <v>34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 t="s">
        <v>34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 t="s">
        <v>34</v>
      </c>
      <c r="C215" s="122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22"/>
      <c r="D216" s="11"/>
      <c r="E216" s="120"/>
      <c r="F216" s="103"/>
    </row>
    <row r="217" spans="1:7" x14ac:dyDescent="0.25">
      <c r="A217" s="121" t="s">
        <v>275</v>
      </c>
      <c r="B217" s="122" t="s">
        <v>34</v>
      </c>
      <c r="C217" s="122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 t="s">
        <v>34</v>
      </c>
      <c r="C220" s="122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22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49" t="s">
        <v>181</v>
      </c>
      <c r="B232" s="250"/>
      <c r="C232" s="250"/>
      <c r="D232" s="250"/>
      <c r="E232" s="250"/>
      <c r="F232" s="250"/>
    </row>
    <row r="233" spans="1:6" x14ac:dyDescent="0.25">
      <c r="A233" s="121" t="s">
        <v>294</v>
      </c>
      <c r="B233" s="123" t="s">
        <v>34</v>
      </c>
      <c r="C233" s="123"/>
      <c r="D233" s="105"/>
      <c r="E233" s="103"/>
      <c r="F233" s="103"/>
    </row>
    <row r="234" spans="1:6" x14ac:dyDescent="0.25">
      <c r="A234" s="17" t="s">
        <v>194</v>
      </c>
      <c r="B234" s="123" t="s">
        <v>34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423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22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 t="s">
        <v>34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 t="s">
        <v>34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6" t="s">
        <v>4</v>
      </c>
      <c r="B249" s="247"/>
      <c r="C249" s="247"/>
      <c r="D249" s="247"/>
      <c r="E249" s="247"/>
      <c r="F249" s="248"/>
    </row>
    <row r="250" spans="1:6" x14ac:dyDescent="0.25">
      <c r="A250" s="143">
        <f>B11</f>
        <v>43034</v>
      </c>
      <c r="B250" s="5"/>
      <c r="C250" s="6"/>
      <c r="D250" s="50"/>
    </row>
    <row r="251" spans="1:6" ht="18" x14ac:dyDescent="0.25">
      <c r="A251" s="249" t="s">
        <v>19</v>
      </c>
      <c r="B251" s="250"/>
      <c r="C251" s="250"/>
      <c r="D251" s="250"/>
      <c r="E251" s="250"/>
      <c r="F251" s="250"/>
    </row>
    <row r="252" spans="1:6" x14ac:dyDescent="0.25">
      <c r="A252" s="25" t="s">
        <v>62</v>
      </c>
      <c r="B252" s="122" t="s">
        <v>34</v>
      </c>
      <c r="C252" s="122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22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22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22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9" t="s">
        <v>116</v>
      </c>
      <c r="B263" s="250"/>
      <c r="C263" s="250"/>
      <c r="D263" s="250"/>
      <c r="E263" s="250"/>
      <c r="F263" s="250"/>
    </row>
    <row r="264" spans="1:7" x14ac:dyDescent="0.25">
      <c r="A264" s="121" t="s">
        <v>284</v>
      </c>
      <c r="B264" s="123">
        <v>2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2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2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2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2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2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2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2</v>
      </c>
      <c r="C275" s="107"/>
      <c r="D275" s="92">
        <v>1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22</v>
      </c>
    </row>
    <row r="277" spans="1:6" x14ac:dyDescent="0.25">
      <c r="A277" s="199" t="s">
        <v>37</v>
      </c>
      <c r="B277" s="200"/>
      <c r="C277" s="201"/>
      <c r="D277" s="202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22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6" t="s">
        <v>21</v>
      </c>
      <c r="B282" s="247"/>
      <c r="C282" s="247"/>
      <c r="D282" s="247"/>
      <c r="E282" s="247"/>
      <c r="F282" s="248"/>
    </row>
    <row r="283" spans="1:6" x14ac:dyDescent="0.25">
      <c r="A283" s="144">
        <f>B11</f>
        <v>43034</v>
      </c>
      <c r="B283" s="5"/>
      <c r="C283" s="6"/>
      <c r="D283" s="5"/>
    </row>
    <row r="284" spans="1:6" ht="18" x14ac:dyDescent="0.25">
      <c r="A284" s="249" t="s">
        <v>12</v>
      </c>
      <c r="B284" s="250"/>
      <c r="C284" s="250"/>
      <c r="D284" s="250"/>
      <c r="E284" s="250"/>
      <c r="F284" s="250"/>
    </row>
    <row r="285" spans="1:6" x14ac:dyDescent="0.25">
      <c r="A285" s="121" t="s">
        <v>103</v>
      </c>
      <c r="B285" s="122">
        <v>2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2</v>
      </c>
      <c r="C286" s="122"/>
      <c r="E286" s="103"/>
      <c r="F286" s="103"/>
    </row>
    <row r="287" spans="1:6" x14ac:dyDescent="0.25">
      <c r="A287" s="121" t="s">
        <v>95</v>
      </c>
      <c r="B287" s="122">
        <v>2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2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 t="s">
        <v>34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16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49" t="s">
        <v>25</v>
      </c>
      <c r="B297" s="250"/>
      <c r="C297" s="250"/>
      <c r="D297" s="250"/>
      <c r="E297" s="250"/>
      <c r="F297" s="250"/>
    </row>
    <row r="298" spans="1:9" ht="30" x14ac:dyDescent="0.25">
      <c r="A298" s="121" t="s">
        <v>104</v>
      </c>
      <c r="B298" s="122">
        <v>1</v>
      </c>
      <c r="C298" s="122"/>
      <c r="D298" s="120" t="s">
        <v>412</v>
      </c>
      <c r="E298" s="103"/>
      <c r="F298" s="103"/>
    </row>
    <row r="299" spans="1:9" ht="69" customHeight="1" x14ac:dyDescent="0.35">
      <c r="A299" s="54" t="s">
        <v>7</v>
      </c>
      <c r="B299" s="122">
        <v>0</v>
      </c>
      <c r="C299" s="161">
        <f>IF(B299=0, -5, "0")</f>
        <v>-5</v>
      </c>
      <c r="D299" s="120" t="s">
        <v>410</v>
      </c>
      <c r="E299" s="102" t="s">
        <v>411</v>
      </c>
      <c r="F299" s="103"/>
    </row>
    <row r="300" spans="1:9" x14ac:dyDescent="0.25">
      <c r="A300" s="121" t="s">
        <v>138</v>
      </c>
      <c r="B300" s="122">
        <v>2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2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2</v>
      </c>
      <c r="C303" s="107"/>
      <c r="D303" s="92">
        <v>1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2</v>
      </c>
    </row>
    <row r="305" spans="1:6" x14ac:dyDescent="0.25">
      <c r="A305" s="199" t="s">
        <v>37</v>
      </c>
      <c r="B305" s="200"/>
      <c r="C305" s="201"/>
      <c r="D305" s="202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18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0.6428571428571429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6" t="s">
        <v>8</v>
      </c>
      <c r="B310" s="247"/>
      <c r="C310" s="247"/>
      <c r="D310" s="247"/>
      <c r="E310" s="247"/>
      <c r="F310" s="248"/>
    </row>
    <row r="311" spans="1:6" x14ac:dyDescent="0.25">
      <c r="A311" s="135">
        <f>B11</f>
        <v>43034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122" t="s">
        <v>34</v>
      </c>
      <c r="C313" s="122"/>
      <c r="D313" s="120"/>
      <c r="E313" s="103"/>
      <c r="F313" s="103"/>
    </row>
    <row r="314" spans="1:6" x14ac:dyDescent="0.25">
      <c r="A314" s="34" t="s">
        <v>290</v>
      </c>
      <c r="B314" s="122" t="s">
        <v>34</v>
      </c>
      <c r="C314" s="122"/>
      <c r="D314" s="120"/>
      <c r="E314" s="112"/>
      <c r="F314" s="103"/>
    </row>
    <row r="315" spans="1:6" x14ac:dyDescent="0.25">
      <c r="A315" s="26" t="s">
        <v>28</v>
      </c>
      <c r="B315" s="122" t="s">
        <v>34</v>
      </c>
      <c r="C315" s="122"/>
      <c r="D315" s="104"/>
      <c r="E315" s="103"/>
      <c r="F315" s="103"/>
    </row>
    <row r="316" spans="1:6" x14ac:dyDescent="0.25">
      <c r="A316" s="19" t="s">
        <v>13</v>
      </c>
      <c r="B316" s="122" t="s">
        <v>34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 t="s">
        <v>34</v>
      </c>
      <c r="C318" s="96"/>
      <c r="D318" s="120"/>
      <c r="E318" s="103"/>
      <c r="F318" s="103"/>
    </row>
    <row r="319" spans="1:6" x14ac:dyDescent="0.25">
      <c r="A319" s="19" t="s">
        <v>264</v>
      </c>
      <c r="B319" s="122" t="s">
        <v>34</v>
      </c>
      <c r="C319" s="96"/>
      <c r="D319" s="9"/>
      <c r="E319" s="103"/>
      <c r="F319" s="103"/>
    </row>
    <row r="320" spans="1:6" x14ac:dyDescent="0.25">
      <c r="A320" s="19" t="s">
        <v>27</v>
      </c>
      <c r="B320" s="122" t="s">
        <v>34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 t="e">
        <f>D321/(COUNT(B313:C320)*2)</f>
        <v>#DIV/0!</v>
      </c>
    </row>
    <row r="323" spans="1:6" x14ac:dyDescent="0.25">
      <c r="A323" s="8"/>
      <c r="B323" s="5"/>
      <c r="C323" s="6"/>
      <c r="D323" s="5"/>
    </row>
    <row r="324" spans="1:6" ht="18" x14ac:dyDescent="0.25">
      <c r="A324" s="249" t="s">
        <v>25</v>
      </c>
      <c r="B324" s="250"/>
      <c r="C324" s="250"/>
      <c r="D324" s="250"/>
      <c r="E324" s="250"/>
      <c r="F324" s="250"/>
    </row>
    <row r="325" spans="1:6" x14ac:dyDescent="0.25">
      <c r="A325" s="121" t="s">
        <v>294</v>
      </c>
      <c r="B325" s="123">
        <v>2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2</v>
      </c>
      <c r="C326" s="122"/>
      <c r="D326" s="99"/>
      <c r="E326" s="120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 t="s">
        <v>34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22"/>
      <c r="D335" s="120"/>
      <c r="E335" s="103"/>
      <c r="F335" s="103"/>
    </row>
    <row r="336" spans="1:6" x14ac:dyDescent="0.25">
      <c r="A336" s="20" t="s">
        <v>78</v>
      </c>
      <c r="B336" s="123" t="s">
        <v>34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9" t="s">
        <v>118</v>
      </c>
      <c r="B340" s="250"/>
      <c r="C340" s="250"/>
      <c r="D340" s="250"/>
      <c r="E340" s="250"/>
      <c r="F340" s="250"/>
    </row>
    <row r="341" spans="1:16384" x14ac:dyDescent="0.25">
      <c r="A341" s="17" t="s">
        <v>99</v>
      </c>
      <c r="B341" s="122">
        <v>2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 t="s">
        <v>34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2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8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9" t="s">
        <v>29</v>
      </c>
      <c r="B349" s="250"/>
      <c r="C349" s="250"/>
      <c r="D349" s="250"/>
      <c r="E349" s="250"/>
      <c r="F349" s="250"/>
    </row>
    <row r="350" spans="1:16384" x14ac:dyDescent="0.25">
      <c r="A350" s="121" t="s">
        <v>294</v>
      </c>
      <c r="B350" s="123">
        <v>2</v>
      </c>
      <c r="C350" s="123"/>
      <c r="D350" s="105"/>
      <c r="E350" s="103"/>
      <c r="F350" s="103"/>
    </row>
    <row r="351" spans="1:16384" ht="32.25" customHeight="1" x14ac:dyDescent="0.25">
      <c r="A351" s="121" t="s">
        <v>56</v>
      </c>
      <c r="B351" s="123">
        <v>0</v>
      </c>
      <c r="C351" s="122"/>
      <c r="D351" s="110" t="s">
        <v>414</v>
      </c>
      <c r="E351" s="120" t="s">
        <v>413</v>
      </c>
      <c r="F351" s="103"/>
    </row>
    <row r="352" spans="1:16384" x14ac:dyDescent="0.25">
      <c r="A352" s="20" t="s">
        <v>292</v>
      </c>
      <c r="B352" s="123">
        <v>2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1</v>
      </c>
      <c r="C356" s="107"/>
      <c r="D356" s="277">
        <v>0.8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10</v>
      </c>
    </row>
    <row r="358" spans="1:6" x14ac:dyDescent="0.25">
      <c r="A358" s="199" t="s">
        <v>37</v>
      </c>
      <c r="B358" s="200"/>
      <c r="C358" s="201"/>
      <c r="D358" s="202">
        <f>D357/(COUNT(B350:C355)*2)</f>
        <v>0.83333333333333337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38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0.95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6" t="s">
        <v>119</v>
      </c>
      <c r="B363" s="247"/>
      <c r="C363" s="247"/>
      <c r="D363" s="247"/>
      <c r="E363" s="247"/>
      <c r="F363" s="248"/>
    </row>
    <row r="364" spans="1:6" x14ac:dyDescent="0.25">
      <c r="A364" s="143">
        <f>B11</f>
        <v>43034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122" t="s">
        <v>34</v>
      </c>
      <c r="C366" s="122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122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122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122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 t="s">
        <v>34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 t="s">
        <v>34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 t="s">
        <v>34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122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107"/>
      <c r="D386" s="120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6" t="s">
        <v>346</v>
      </c>
      <c r="B393" s="247"/>
      <c r="C393" s="247"/>
      <c r="D393" s="247"/>
      <c r="E393" s="247"/>
      <c r="F393" s="248"/>
    </row>
    <row r="394" spans="1:7" x14ac:dyDescent="0.25">
      <c r="A394" s="146">
        <f>+B11</f>
        <v>43034</v>
      </c>
      <c r="B394" s="5"/>
      <c r="C394" s="6"/>
      <c r="D394" s="5"/>
    </row>
    <row r="395" spans="1:7" ht="18" x14ac:dyDescent="0.25">
      <c r="A395" s="249" t="s">
        <v>347</v>
      </c>
      <c r="B395" s="250"/>
      <c r="C395" s="250"/>
      <c r="D395" s="250"/>
      <c r="E395" s="250"/>
      <c r="F395" s="250"/>
    </row>
    <row r="396" spans="1:7" x14ac:dyDescent="0.25">
      <c r="A396" s="17" t="s">
        <v>286</v>
      </c>
      <c r="B396" s="122">
        <v>2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424</v>
      </c>
      <c r="B398" s="122">
        <v>2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49" t="s">
        <v>31</v>
      </c>
      <c r="B402" s="250"/>
      <c r="C402" s="250"/>
      <c r="D402" s="250"/>
      <c r="E402" s="250"/>
      <c r="F402" s="250"/>
    </row>
    <row r="403" spans="1:6" x14ac:dyDescent="0.25">
      <c r="A403" s="18" t="s">
        <v>3</v>
      </c>
      <c r="B403" s="122">
        <v>2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2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6" t="s">
        <v>170</v>
      </c>
      <c r="B412" s="247"/>
      <c r="C412" s="247"/>
      <c r="D412" s="247"/>
      <c r="E412" s="247"/>
      <c r="F412" s="24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2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77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6" t="s">
        <v>82</v>
      </c>
      <c r="B422" s="247"/>
      <c r="C422" s="247"/>
      <c r="D422" s="247"/>
      <c r="E422" s="247"/>
      <c r="F422" s="24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 t="s">
        <v>34</v>
      </c>
      <c r="C424" s="123"/>
      <c r="D424" s="102" t="s">
        <v>422</v>
      </c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x14ac:dyDescent="0.25">
      <c r="A426" s="25" t="s">
        <v>185</v>
      </c>
      <c r="B426" s="123" t="s">
        <v>34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 t="s">
        <v>34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 t="e">
        <f>D428/(COUNT(B424:C426)*2)</f>
        <v>#DIV/0!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6" t="s">
        <v>143</v>
      </c>
      <c r="B431" s="247"/>
      <c r="C431" s="247"/>
      <c r="D431" s="247"/>
      <c r="E431" s="247"/>
      <c r="F431" s="24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2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2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2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2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2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2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2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 t="s">
        <v>34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 t="s">
        <v>34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7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2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 t="s">
        <v>34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2</v>
      </c>
      <c r="C448" s="107"/>
      <c r="D448" s="130">
        <v>1</v>
      </c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20</v>
      </c>
    </row>
    <row r="450" spans="1:6" x14ac:dyDescent="0.25">
      <c r="A450" s="199" t="s">
        <v>37</v>
      </c>
      <c r="B450" s="200"/>
      <c r="C450" s="201"/>
      <c r="D450" s="202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6" t="s">
        <v>144</v>
      </c>
      <c r="B452" s="247"/>
      <c r="C452" s="247"/>
      <c r="D452" s="247"/>
      <c r="E452" s="247"/>
      <c r="F452" s="248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2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2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2</v>
      </c>
      <c r="C457" s="122"/>
      <c r="D457" s="92">
        <v>1</v>
      </c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6</v>
      </c>
    </row>
    <row r="459" spans="1:6" x14ac:dyDescent="0.25">
      <c r="A459" s="199" t="s">
        <v>37</v>
      </c>
      <c r="B459" s="221"/>
      <c r="C459" s="222"/>
      <c r="D459" s="223">
        <f>D458/(COUNT(B454:C456)*2)</f>
        <v>1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0.97499999999999998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150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0.92592592592592593</v>
      </c>
    </row>
  </sheetData>
  <sheetProtection algorithmName="SHA-512" hashValue="n7bhxfBFstbsBVIiW7qDdMv1W8aKY/vSLR7FgnJ7dBDIuoIySPUSh9m706wKMc5moOS5bIxXmNjxHOg00hrMtQ==" saltValue="f2OFh8B13yhf6yZ5kNJlw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13:B320 B433:B448 B46:B53 B85:B92 B377:B386 B58:B80 B114:B133 B155:B162 B138:B145 B167:B185 B195:B205 B210:B228 B233:B241 B264:B275 B298:B303 B285:B293 B252:B259 B341:B345 B325:B336 B350:B356 B396:B399 B403:B405 B366:B372 B414:B418 B102:B109 B454:B457 B424:B427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61" zoomScale="90" zoomScaleSheetLayoutView="90" workbookViewId="0">
      <selection activeCell="D139" sqref="D13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4" t="s">
        <v>52</v>
      </c>
      <c r="B6" s="264"/>
      <c r="C6" s="264"/>
      <c r="D6" s="264"/>
      <c r="E6" s="264"/>
      <c r="F6" s="264"/>
      <c r="G6" s="231"/>
      <c r="H6" s="231"/>
      <c r="I6" s="231"/>
    </row>
    <row r="7" spans="1:9" s="29" customFormat="1" ht="21.75" customHeight="1" x14ac:dyDescent="0.45">
      <c r="A7" s="264" t="str">
        <f>'A2 Exploitation'!A8:F8</f>
        <v>Bizerte</v>
      </c>
      <c r="B7" s="264"/>
      <c r="C7" s="264"/>
      <c r="D7" s="264"/>
      <c r="E7" s="264"/>
      <c r="F7" s="264"/>
      <c r="G7" s="231"/>
      <c r="H7" s="231"/>
      <c r="I7" s="231"/>
    </row>
    <row r="8" spans="1:9" s="29" customFormat="1" ht="24" x14ac:dyDescent="0.45">
      <c r="A8" s="192" t="s">
        <v>44</v>
      </c>
      <c r="B8" s="273" t="str">
        <f>'A2 Exploitation'!B9:F9</f>
        <v>Mme Meriam CHOUCHENE</v>
      </c>
      <c r="C8" s="273"/>
      <c r="D8" s="273"/>
      <c r="E8" s="273"/>
      <c r="F8" s="273"/>
      <c r="G8" s="231"/>
      <c r="H8" s="231"/>
      <c r="I8" s="231"/>
    </row>
    <row r="9" spans="1:9" s="29" customFormat="1" ht="24" x14ac:dyDescent="0.45">
      <c r="A9" s="193" t="s">
        <v>46</v>
      </c>
      <c r="B9" s="273" t="str">
        <f>'A2 Exploitation'!B10:F10</f>
        <v>Directeur magasin &amp; chefs rayons</v>
      </c>
      <c r="C9" s="273"/>
      <c r="D9" s="273"/>
      <c r="E9" s="273"/>
      <c r="F9" s="273"/>
      <c r="G9" s="231"/>
      <c r="H9" s="231"/>
      <c r="I9" s="231"/>
    </row>
    <row r="10" spans="1:9" s="29" customFormat="1" ht="24" x14ac:dyDescent="0.45">
      <c r="A10" s="192" t="s">
        <v>45</v>
      </c>
      <c r="B10" s="269">
        <f>'A2 Exploitation'!B11:F11</f>
        <v>43034</v>
      </c>
      <c r="C10" s="269"/>
      <c r="D10" s="269"/>
      <c r="E10" s="269"/>
      <c r="F10" s="269"/>
      <c r="G10" s="231"/>
      <c r="H10" s="231"/>
      <c r="I10" s="231"/>
    </row>
    <row r="11" spans="1:9" s="29" customFormat="1" ht="24" x14ac:dyDescent="0.45">
      <c r="A11" s="192" t="s">
        <v>318</v>
      </c>
      <c r="B11" s="274">
        <f>D183</f>
        <v>0.68918918918918914</v>
      </c>
      <c r="C11" s="274"/>
      <c r="D11" s="274"/>
      <c r="E11" s="274"/>
      <c r="F11" s="274"/>
      <c r="G11" s="231"/>
      <c r="H11" s="231"/>
      <c r="I11" s="231"/>
    </row>
    <row r="12" spans="1:9" s="29" customFormat="1" ht="22.5" x14ac:dyDescent="0.45">
      <c r="A12" s="28"/>
      <c r="D12" s="254"/>
      <c r="E12" s="254"/>
      <c r="F12" s="254"/>
      <c r="G12" s="254"/>
      <c r="H12" s="254"/>
      <c r="I12" s="31"/>
    </row>
    <row r="13" spans="1:9" s="29" customFormat="1" ht="11.25" customHeight="1" x14ac:dyDescent="0.3">
      <c r="A13" s="255" t="s">
        <v>32</v>
      </c>
      <c r="B13" s="256" t="s">
        <v>33</v>
      </c>
      <c r="C13" s="256"/>
      <c r="D13" s="256" t="s">
        <v>48</v>
      </c>
      <c r="E13" s="257" t="s">
        <v>201</v>
      </c>
      <c r="F13" s="256" t="s">
        <v>202</v>
      </c>
    </row>
    <row r="14" spans="1:9" s="29" customFormat="1" ht="12.75" customHeight="1" x14ac:dyDescent="0.3">
      <c r="A14" s="255"/>
      <c r="B14" s="55" t="s">
        <v>36</v>
      </c>
      <c r="C14" s="55" t="s">
        <v>35</v>
      </c>
      <c r="D14" s="256"/>
      <c r="E14" s="257"/>
      <c r="F14" s="25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ht="33" x14ac:dyDescent="0.3">
      <c r="A17" s="32" t="s">
        <v>296</v>
      </c>
      <c r="B17" s="164">
        <v>1</v>
      </c>
      <c r="C17" s="164"/>
      <c r="D17" s="165" t="s">
        <v>408</v>
      </c>
      <c r="E17" s="165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9</v>
      </c>
    </row>
    <row r="23" spans="1:6" x14ac:dyDescent="0.3">
      <c r="A23" s="194" t="s">
        <v>319</v>
      </c>
      <c r="B23" s="195"/>
      <c r="C23" s="196"/>
      <c r="D23" s="198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8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ht="33" x14ac:dyDescent="0.3">
      <c r="A45" s="32" t="s">
        <v>297</v>
      </c>
      <c r="B45" s="164">
        <v>1</v>
      </c>
      <c r="C45" s="164"/>
      <c r="D45" s="165" t="s">
        <v>409</v>
      </c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ht="33" x14ac:dyDescent="0.3">
      <c r="A47" s="32" t="s">
        <v>247</v>
      </c>
      <c r="B47" s="164">
        <v>1</v>
      </c>
      <c r="C47" s="164"/>
      <c r="D47" s="165" t="s">
        <v>425</v>
      </c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 t="s">
        <v>418</v>
      </c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8</v>
      </c>
    </row>
    <row r="52" spans="1:6" x14ac:dyDescent="0.3">
      <c r="A52" s="194" t="s">
        <v>319</v>
      </c>
      <c r="B52" s="195"/>
      <c r="C52" s="196"/>
      <c r="D52" s="198">
        <f>D51/(COUNT(B45:C50)*2)</f>
        <v>0.8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 t="s">
        <v>34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ht="49.5" x14ac:dyDescent="0.3">
      <c r="A58" s="42" t="s">
        <v>96</v>
      </c>
      <c r="B58" s="164">
        <v>1</v>
      </c>
      <c r="C58" s="164"/>
      <c r="D58" s="165" t="s">
        <v>417</v>
      </c>
      <c r="E58" s="164"/>
      <c r="F58" s="164"/>
    </row>
    <row r="59" spans="1:6" ht="36" x14ac:dyDescent="0.35">
      <c r="A59" s="56" t="s">
        <v>234</v>
      </c>
      <c r="B59" s="164">
        <v>0</v>
      </c>
      <c r="C59" s="188">
        <f>IF(B59=0, -5, "0")</f>
        <v>-5</v>
      </c>
      <c r="D59" s="165" t="s">
        <v>415</v>
      </c>
      <c r="E59" s="164" t="s">
        <v>416</v>
      </c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 t="s">
        <v>421</v>
      </c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2</v>
      </c>
    </row>
    <row r="63" spans="1:6" x14ac:dyDescent="0.3">
      <c r="A63" s="194" t="s">
        <v>319</v>
      </c>
      <c r="B63" s="195"/>
      <c r="C63" s="196"/>
      <c r="D63" s="198">
        <f>D62/(COUNT(B55:C61)*2)</f>
        <v>0.16666666666666666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ht="49.5" x14ac:dyDescent="0.3">
      <c r="A137" s="64" t="s">
        <v>304</v>
      </c>
      <c r="B137" s="164">
        <v>1</v>
      </c>
      <c r="C137" s="164"/>
      <c r="D137" s="165" t="s">
        <v>427</v>
      </c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33.75" x14ac:dyDescent="0.35">
      <c r="A139" s="54" t="s">
        <v>326</v>
      </c>
      <c r="B139" s="164">
        <v>0</v>
      </c>
      <c r="C139" s="188">
        <f>IF(B139=0, -5, "0")</f>
        <v>-5</v>
      </c>
      <c r="D139" s="165" t="s">
        <v>419</v>
      </c>
      <c r="E139" s="165" t="s">
        <v>420</v>
      </c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6</v>
      </c>
    </row>
    <row r="146" spans="1:6" x14ac:dyDescent="0.3">
      <c r="A146" s="194" t="s">
        <v>319</v>
      </c>
      <c r="B146" s="195"/>
      <c r="C146" s="196"/>
      <c r="D146" s="198">
        <f>D145/(COUNT(B137:C144)*2)</f>
        <v>0.375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 t="s">
        <v>34</v>
      </c>
      <c r="C165" s="164"/>
      <c r="D165" s="165"/>
      <c r="E165" s="165"/>
      <c r="F165" s="164"/>
    </row>
    <row r="166" spans="1:6" x14ac:dyDescent="0.3">
      <c r="A166" s="66" t="s">
        <v>232</v>
      </c>
      <c r="B166" s="164" t="s">
        <v>34</v>
      </c>
      <c r="C166" s="164"/>
      <c r="D166" s="165"/>
      <c r="E166" s="120"/>
      <c r="F166" s="164"/>
    </row>
    <row r="167" spans="1:6" x14ac:dyDescent="0.3">
      <c r="A167" s="32" t="s">
        <v>92</v>
      </c>
      <c r="B167" s="164" t="s">
        <v>34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4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 t="s">
        <v>34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426</v>
      </c>
      <c r="B181" s="80"/>
      <c r="C181" s="80"/>
      <c r="D181" s="163">
        <v>0.3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51</v>
      </c>
    </row>
    <row r="183" spans="1:6" ht="18" x14ac:dyDescent="0.35">
      <c r="A183" s="81" t="s">
        <v>349</v>
      </c>
      <c r="B183" s="81"/>
      <c r="C183" s="81"/>
      <c r="D183" s="278">
        <f>D182/(COUNT(B174:C177,B165:C169,B157:C160,B149:C152,B137:C144,B55:C61,B45:C50,B26:C31,B17:C21,B106:C116,#REF!,B121:C131,B87:C100,B66:C82,B36:C40)*2)</f>
        <v>0.68918918918918914</v>
      </c>
    </row>
  </sheetData>
  <sheetProtection algorithmName="SHA-512" hashValue="dMmiqeRMT/6HQxNDmBiELRQeSA7mmvzYuXQ7PbVCKtAcIcDDdtHN1NxRqtZ0+W3Zd+BAAXZIBHbB0XE/pul8OA==" saltValue="Bcwe2cMmWdbbrkxi8IEFMA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137:B144 B45:B50 B55:B61 B174:B177 B66:B82 B87:B100 B106:B116 B36:B40 B121:B131 B157:B160 B149:B152 B165:B16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2"/>
      <c r="E1" s="262"/>
      <c r="F1" s="262"/>
      <c r="G1" s="262"/>
      <c r="H1" s="262"/>
      <c r="I1" s="262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3" t="s">
        <v>190</v>
      </c>
      <c r="B7" s="263"/>
      <c r="C7" s="263"/>
      <c r="D7" s="263"/>
      <c r="E7" s="263"/>
      <c r="F7" s="263"/>
      <c r="G7" s="232"/>
      <c r="H7" s="232"/>
      <c r="I7" s="232"/>
    </row>
    <row r="8" spans="1:9" ht="29.25" x14ac:dyDescent="0.45">
      <c r="A8" s="264" t="str">
        <f>'Page de garde'!D18</f>
        <v>Bizerte</v>
      </c>
      <c r="B8" s="264"/>
      <c r="C8" s="264"/>
      <c r="D8" s="264"/>
      <c r="E8" s="264"/>
      <c r="F8" s="264"/>
      <c r="G8" s="233"/>
      <c r="H8" s="233"/>
      <c r="I8" s="232"/>
    </row>
    <row r="9" spans="1:9" ht="24" x14ac:dyDescent="0.45">
      <c r="A9" s="192" t="s">
        <v>44</v>
      </c>
      <c r="B9" s="265"/>
      <c r="C9" s="265"/>
      <c r="D9" s="265"/>
      <c r="E9" s="265"/>
      <c r="F9" s="266"/>
      <c r="G9" s="233"/>
      <c r="H9" s="233"/>
      <c r="I9" s="232"/>
    </row>
    <row r="10" spans="1:9" ht="24" x14ac:dyDescent="0.45">
      <c r="A10" s="193" t="s">
        <v>46</v>
      </c>
      <c r="B10" s="267"/>
      <c r="C10" s="267"/>
      <c r="D10" s="267"/>
      <c r="E10" s="267"/>
      <c r="F10" s="267"/>
      <c r="G10" s="233"/>
      <c r="H10" s="233"/>
      <c r="I10" s="232"/>
    </row>
    <row r="11" spans="1:9" ht="24" x14ac:dyDescent="0.45">
      <c r="A11" s="192" t="s">
        <v>45</v>
      </c>
      <c r="B11" s="261"/>
      <c r="C11" s="261"/>
      <c r="D11" s="261"/>
      <c r="E11" s="261"/>
      <c r="F11" s="261"/>
      <c r="G11" s="233"/>
      <c r="H11" s="233"/>
      <c r="I11" s="232"/>
    </row>
    <row r="12" spans="1:9" ht="24" x14ac:dyDescent="0.45">
      <c r="A12" s="192" t="s">
        <v>260</v>
      </c>
      <c r="B12" s="253">
        <f>D463</f>
        <v>0</v>
      </c>
      <c r="C12" s="253"/>
      <c r="D12" s="253"/>
      <c r="E12" s="253"/>
      <c r="F12" s="253"/>
      <c r="G12" s="233"/>
      <c r="H12" s="233"/>
      <c r="I12" s="232"/>
    </row>
    <row r="13" spans="1:9" ht="22.5" x14ac:dyDescent="0.45">
      <c r="A13" s="28"/>
      <c r="B13" s="29"/>
      <c r="C13" s="29"/>
      <c r="D13" s="254"/>
      <c r="E13" s="254"/>
      <c r="F13" s="254"/>
      <c r="G13" s="254"/>
      <c r="H13" s="254"/>
      <c r="I13" s="3"/>
    </row>
    <row r="14" spans="1:9" ht="16.5" x14ac:dyDescent="0.3">
      <c r="A14" s="255" t="s">
        <v>32</v>
      </c>
      <c r="B14" s="256" t="s">
        <v>33</v>
      </c>
      <c r="C14" s="256"/>
      <c r="D14" s="256" t="s">
        <v>48</v>
      </c>
      <c r="E14" s="257" t="s">
        <v>331</v>
      </c>
      <c r="F14" s="256" t="s">
        <v>202</v>
      </c>
      <c r="G14" s="29"/>
      <c r="H14" s="29"/>
    </row>
    <row r="15" spans="1:9" ht="16.5" x14ac:dyDescent="0.3">
      <c r="A15" s="255"/>
      <c r="B15" s="55" t="s">
        <v>36</v>
      </c>
      <c r="C15" s="55" t="s">
        <v>35</v>
      </c>
      <c r="D15" s="256"/>
      <c r="E15" s="257"/>
      <c r="F15" s="256"/>
      <c r="G15" s="29"/>
      <c r="H15" s="29"/>
    </row>
    <row r="16" spans="1:9" ht="18" x14ac:dyDescent="0.35">
      <c r="A16" s="258" t="s">
        <v>0</v>
      </c>
      <c r="B16" s="258"/>
      <c r="C16" s="258"/>
      <c r="D16" s="258"/>
      <c r="E16" s="258"/>
      <c r="F16" s="258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59" t="s">
        <v>1</v>
      </c>
      <c r="B18" s="260"/>
      <c r="C18" s="260"/>
      <c r="D18" s="260"/>
      <c r="E18" s="260"/>
      <c r="F18" s="260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9" t="s">
        <v>18</v>
      </c>
      <c r="B26" s="250"/>
      <c r="C26" s="250"/>
      <c r="D26" s="250"/>
      <c r="E26" s="250"/>
      <c r="F26" s="250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58" t="s">
        <v>131</v>
      </c>
      <c r="B43" s="258"/>
      <c r="C43" s="258"/>
      <c r="D43" s="258"/>
      <c r="E43" s="258"/>
      <c r="F43" s="258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9" t="s">
        <v>65</v>
      </c>
      <c r="B57" s="250"/>
      <c r="C57" s="250"/>
      <c r="D57" s="250"/>
      <c r="E57" s="250"/>
      <c r="F57" s="250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9" t="s">
        <v>25</v>
      </c>
      <c r="B84" s="250"/>
      <c r="C84" s="250"/>
      <c r="D84" s="250"/>
      <c r="E84" s="250"/>
      <c r="F84" s="250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6" t="s">
        <v>123</v>
      </c>
      <c r="B99" s="247"/>
      <c r="C99" s="247"/>
      <c r="D99" s="247"/>
      <c r="E99" s="247"/>
      <c r="F99" s="248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9" t="s">
        <v>127</v>
      </c>
      <c r="B113" s="250"/>
      <c r="C113" s="250"/>
      <c r="D113" s="250"/>
      <c r="E113" s="250"/>
      <c r="F113" s="250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9" t="s">
        <v>72</v>
      </c>
      <c r="B137" s="250"/>
      <c r="C137" s="250"/>
      <c r="D137" s="250"/>
      <c r="E137" s="250"/>
      <c r="F137" s="250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6" t="s">
        <v>124</v>
      </c>
      <c r="B152" s="247"/>
      <c r="C152" s="247"/>
      <c r="D152" s="247"/>
      <c r="E152" s="247"/>
      <c r="F152" s="248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9" t="s">
        <v>128</v>
      </c>
      <c r="B166" s="250"/>
      <c r="C166" s="250"/>
      <c r="D166" s="250"/>
      <c r="E166" s="250"/>
      <c r="F166" s="250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6" t="s">
        <v>157</v>
      </c>
      <c r="B192" s="247"/>
      <c r="C192" s="247"/>
      <c r="D192" s="247"/>
      <c r="E192" s="247"/>
      <c r="F192" s="248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9" t="s">
        <v>150</v>
      </c>
      <c r="B194" s="250"/>
      <c r="C194" s="250"/>
      <c r="D194" s="250"/>
      <c r="E194" s="250"/>
      <c r="F194" s="250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9" t="s">
        <v>75</v>
      </c>
      <c r="B209" s="250"/>
      <c r="C209" s="250"/>
      <c r="D209" s="250"/>
      <c r="E209" s="250"/>
      <c r="F209" s="250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9" t="s">
        <v>181</v>
      </c>
      <c r="B232" s="250"/>
      <c r="C232" s="250"/>
      <c r="D232" s="250"/>
      <c r="E232" s="250"/>
      <c r="F232" s="250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6" t="s">
        <v>4</v>
      </c>
      <c r="B249" s="247"/>
      <c r="C249" s="247"/>
      <c r="D249" s="247"/>
      <c r="E249" s="247"/>
      <c r="F249" s="248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9" t="s">
        <v>19</v>
      </c>
      <c r="B251" s="250"/>
      <c r="C251" s="250"/>
      <c r="D251" s="250"/>
      <c r="E251" s="250"/>
      <c r="F251" s="250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9" t="s">
        <v>116</v>
      </c>
      <c r="B263" s="250"/>
      <c r="C263" s="250"/>
      <c r="D263" s="250"/>
      <c r="E263" s="250"/>
      <c r="F263" s="250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6" t="s">
        <v>21</v>
      </c>
      <c r="B282" s="247"/>
      <c r="C282" s="247"/>
      <c r="D282" s="247"/>
      <c r="E282" s="247"/>
      <c r="F282" s="248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9" t="s">
        <v>12</v>
      </c>
      <c r="B284" s="250"/>
      <c r="C284" s="250"/>
      <c r="D284" s="250"/>
      <c r="E284" s="250"/>
      <c r="F284" s="250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9" t="s">
        <v>25</v>
      </c>
      <c r="B297" s="250"/>
      <c r="C297" s="250"/>
      <c r="D297" s="250"/>
      <c r="E297" s="250"/>
      <c r="F297" s="250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9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6" t="s">
        <v>8</v>
      </c>
      <c r="B310" s="247"/>
      <c r="C310" s="247"/>
      <c r="D310" s="247"/>
      <c r="E310" s="247"/>
      <c r="F310" s="248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9" t="s">
        <v>25</v>
      </c>
      <c r="B324" s="250"/>
      <c r="C324" s="250"/>
      <c r="D324" s="250"/>
      <c r="E324" s="250"/>
      <c r="F324" s="250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9" t="s">
        <v>118</v>
      </c>
      <c r="B340" s="250"/>
      <c r="C340" s="250"/>
      <c r="D340" s="250"/>
      <c r="E340" s="250"/>
      <c r="F340" s="250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9" t="s">
        <v>29</v>
      </c>
      <c r="B349" s="250"/>
      <c r="C349" s="250"/>
      <c r="D349" s="250"/>
      <c r="E349" s="250"/>
      <c r="F349" s="250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110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6" t="s">
        <v>119</v>
      </c>
      <c r="B363" s="247"/>
      <c r="C363" s="247"/>
      <c r="D363" s="247"/>
      <c r="E363" s="247"/>
      <c r="F363" s="248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6" t="s">
        <v>346</v>
      </c>
      <c r="B393" s="247"/>
      <c r="C393" s="247"/>
      <c r="D393" s="247"/>
      <c r="E393" s="247"/>
      <c r="F393" s="248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9" t="s">
        <v>347</v>
      </c>
      <c r="B395" s="250"/>
      <c r="C395" s="250"/>
      <c r="D395" s="250"/>
      <c r="E395" s="250"/>
      <c r="F395" s="250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9" t="s">
        <v>31</v>
      </c>
      <c r="B402" s="250"/>
      <c r="C402" s="250"/>
      <c r="D402" s="250"/>
      <c r="E402" s="250"/>
      <c r="F402" s="250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120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6" t="s">
        <v>170</v>
      </c>
      <c r="B412" s="247"/>
      <c r="C412" s="247"/>
      <c r="D412" s="247"/>
      <c r="E412" s="247"/>
      <c r="F412" s="24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6" t="s">
        <v>82</v>
      </c>
      <c r="B422" s="247"/>
      <c r="C422" s="247"/>
      <c r="D422" s="247"/>
      <c r="E422" s="247"/>
      <c r="F422" s="24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6" t="s">
        <v>143</v>
      </c>
      <c r="B431" s="247"/>
      <c r="C431" s="247"/>
      <c r="D431" s="247"/>
      <c r="E431" s="247"/>
      <c r="F431" s="24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6" t="s">
        <v>144</v>
      </c>
      <c r="B452" s="247"/>
      <c r="C452" s="247"/>
      <c r="D452" s="247"/>
      <c r="E452" s="247"/>
      <c r="F452" s="248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120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4" t="s">
        <v>52</v>
      </c>
      <c r="B6" s="264"/>
      <c r="C6" s="264"/>
      <c r="D6" s="264"/>
      <c r="E6" s="264"/>
      <c r="F6" s="264"/>
      <c r="G6" s="233"/>
      <c r="H6" s="233"/>
      <c r="I6" s="233"/>
    </row>
    <row r="7" spans="1:9" s="29" customFormat="1" ht="21.75" customHeight="1" x14ac:dyDescent="0.45">
      <c r="A7" s="264" t="str">
        <f>'A3 Exploitation'!A8:F8</f>
        <v>Bizerte</v>
      </c>
      <c r="B7" s="264"/>
      <c r="C7" s="264"/>
      <c r="D7" s="264"/>
      <c r="E7" s="264"/>
      <c r="F7" s="264"/>
      <c r="G7" s="233"/>
      <c r="H7" s="233"/>
      <c r="I7" s="233"/>
    </row>
    <row r="8" spans="1:9" s="29" customFormat="1" ht="24" x14ac:dyDescent="0.45">
      <c r="A8" s="192" t="s">
        <v>44</v>
      </c>
      <c r="B8" s="275">
        <f>'A3 Exploitation'!B9:F9</f>
        <v>0</v>
      </c>
      <c r="C8" s="273"/>
      <c r="D8" s="273"/>
      <c r="E8" s="273"/>
      <c r="F8" s="273"/>
      <c r="G8" s="233"/>
      <c r="H8" s="233"/>
      <c r="I8" s="233"/>
    </row>
    <row r="9" spans="1:9" s="29" customFormat="1" ht="24" x14ac:dyDescent="0.45">
      <c r="A9" s="193" t="s">
        <v>46</v>
      </c>
      <c r="B9" s="273">
        <f>'A3 Exploitation'!B10:F10</f>
        <v>0</v>
      </c>
      <c r="C9" s="273"/>
      <c r="D9" s="273"/>
      <c r="E9" s="273"/>
      <c r="F9" s="273"/>
      <c r="G9" s="233"/>
      <c r="H9" s="233"/>
      <c r="I9" s="233"/>
    </row>
    <row r="10" spans="1:9" s="29" customFormat="1" ht="24" x14ac:dyDescent="0.45">
      <c r="A10" s="192" t="s">
        <v>45</v>
      </c>
      <c r="B10" s="269">
        <f>'A3 Exploitation'!B11:F11</f>
        <v>0</v>
      </c>
      <c r="C10" s="269"/>
      <c r="D10" s="269"/>
      <c r="E10" s="269"/>
      <c r="F10" s="269"/>
      <c r="G10" s="233"/>
      <c r="H10" s="233"/>
      <c r="I10" s="233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3"/>
      <c r="H11" s="233"/>
      <c r="I11" s="233"/>
    </row>
    <row r="12" spans="1:9" s="29" customFormat="1" ht="22.5" x14ac:dyDescent="0.45">
      <c r="A12" s="28"/>
      <c r="D12" s="254"/>
      <c r="E12" s="254"/>
      <c r="F12" s="254"/>
      <c r="G12" s="254"/>
      <c r="H12" s="254"/>
      <c r="I12" s="31"/>
    </row>
    <row r="13" spans="1:9" s="29" customFormat="1" ht="11.25" customHeight="1" x14ac:dyDescent="0.3">
      <c r="A13" s="255" t="s">
        <v>32</v>
      </c>
      <c r="B13" s="256" t="s">
        <v>33</v>
      </c>
      <c r="C13" s="256"/>
      <c r="D13" s="256" t="s">
        <v>48</v>
      </c>
      <c r="E13" s="257" t="s">
        <v>201</v>
      </c>
      <c r="F13" s="256" t="s">
        <v>202</v>
      </c>
    </row>
    <row r="14" spans="1:9" s="29" customFormat="1" ht="12.75" customHeight="1" x14ac:dyDescent="0.3">
      <c r="A14" s="255"/>
      <c r="B14" s="55" t="s">
        <v>36</v>
      </c>
      <c r="C14" s="55" t="s">
        <v>35</v>
      </c>
      <c r="D14" s="256"/>
      <c r="E14" s="257"/>
      <c r="F14" s="25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2"/>
      <c r="E1" s="262"/>
      <c r="F1" s="262"/>
      <c r="G1" s="262"/>
      <c r="H1" s="262"/>
      <c r="I1" s="262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3" t="s">
        <v>190</v>
      </c>
      <c r="B7" s="263"/>
      <c r="C7" s="263"/>
      <c r="D7" s="263"/>
      <c r="E7" s="263"/>
      <c r="F7" s="263"/>
      <c r="G7" s="232"/>
      <c r="H7" s="232"/>
      <c r="I7" s="232"/>
    </row>
    <row r="8" spans="1:9" ht="29.25" x14ac:dyDescent="0.45">
      <c r="A8" s="264" t="str">
        <f>'Page de garde'!D18</f>
        <v>Bizerte</v>
      </c>
      <c r="B8" s="264"/>
      <c r="C8" s="264"/>
      <c r="D8" s="264"/>
      <c r="E8" s="264"/>
      <c r="F8" s="264"/>
      <c r="G8" s="233"/>
      <c r="H8" s="233"/>
      <c r="I8" s="232"/>
    </row>
    <row r="9" spans="1:9" ht="24" x14ac:dyDescent="0.45">
      <c r="A9" s="192" t="s">
        <v>44</v>
      </c>
      <c r="B9" s="265"/>
      <c r="C9" s="265"/>
      <c r="D9" s="265"/>
      <c r="E9" s="265"/>
      <c r="F9" s="266"/>
      <c r="G9" s="233"/>
      <c r="H9" s="233"/>
      <c r="I9" s="232"/>
    </row>
    <row r="10" spans="1:9" ht="24" x14ac:dyDescent="0.45">
      <c r="A10" s="193" t="s">
        <v>46</v>
      </c>
      <c r="B10" s="267"/>
      <c r="C10" s="267"/>
      <c r="D10" s="267"/>
      <c r="E10" s="267"/>
      <c r="F10" s="267"/>
      <c r="G10" s="233"/>
      <c r="H10" s="233"/>
      <c r="I10" s="232"/>
    </row>
    <row r="11" spans="1:9" ht="24" x14ac:dyDescent="0.45">
      <c r="A11" s="192" t="s">
        <v>45</v>
      </c>
      <c r="B11" s="261"/>
      <c r="C11" s="261"/>
      <c r="D11" s="261"/>
      <c r="E11" s="261"/>
      <c r="F11" s="261"/>
      <c r="G11" s="233"/>
      <c r="H11" s="233"/>
      <c r="I11" s="232"/>
    </row>
    <row r="12" spans="1:9" ht="24" x14ac:dyDescent="0.45">
      <c r="A12" s="192" t="s">
        <v>260</v>
      </c>
      <c r="B12" s="253">
        <f>D463</f>
        <v>0</v>
      </c>
      <c r="C12" s="253"/>
      <c r="D12" s="253"/>
      <c r="E12" s="253"/>
      <c r="F12" s="253"/>
      <c r="G12" s="233"/>
      <c r="H12" s="233"/>
      <c r="I12" s="232"/>
    </row>
    <row r="13" spans="1:9" ht="22.5" x14ac:dyDescent="0.45">
      <c r="A13" s="28"/>
      <c r="B13" s="29"/>
      <c r="C13" s="29"/>
      <c r="D13" s="254"/>
      <c r="E13" s="254"/>
      <c r="F13" s="254"/>
      <c r="G13" s="254"/>
      <c r="H13" s="254"/>
      <c r="I13" s="3"/>
    </row>
    <row r="14" spans="1:9" ht="16.5" x14ac:dyDescent="0.3">
      <c r="A14" s="255" t="s">
        <v>32</v>
      </c>
      <c r="B14" s="256" t="s">
        <v>33</v>
      </c>
      <c r="C14" s="256"/>
      <c r="D14" s="256" t="s">
        <v>48</v>
      </c>
      <c r="E14" s="257" t="s">
        <v>331</v>
      </c>
      <c r="F14" s="256" t="s">
        <v>202</v>
      </c>
      <c r="G14" s="29"/>
      <c r="H14" s="29"/>
    </row>
    <row r="15" spans="1:9" ht="16.5" x14ac:dyDescent="0.3">
      <c r="A15" s="255"/>
      <c r="B15" s="55" t="s">
        <v>36</v>
      </c>
      <c r="C15" s="55" t="s">
        <v>35</v>
      </c>
      <c r="D15" s="256"/>
      <c r="E15" s="257"/>
      <c r="F15" s="256"/>
      <c r="G15" s="29"/>
      <c r="H15" s="29"/>
    </row>
    <row r="16" spans="1:9" ht="18" x14ac:dyDescent="0.35">
      <c r="A16" s="258" t="s">
        <v>0</v>
      </c>
      <c r="B16" s="258"/>
      <c r="C16" s="258"/>
      <c r="D16" s="258"/>
      <c r="E16" s="258"/>
      <c r="F16" s="258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59" t="s">
        <v>1</v>
      </c>
      <c r="B18" s="260"/>
      <c r="C18" s="260"/>
      <c r="D18" s="260"/>
      <c r="E18" s="260"/>
      <c r="F18" s="260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9" t="s">
        <v>18</v>
      </c>
      <c r="B26" s="250"/>
      <c r="C26" s="250"/>
      <c r="D26" s="250"/>
      <c r="E26" s="250"/>
      <c r="F26" s="250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58" t="s">
        <v>131</v>
      </c>
      <c r="B43" s="258"/>
      <c r="C43" s="258"/>
      <c r="D43" s="258"/>
      <c r="E43" s="258"/>
      <c r="F43" s="258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9" t="s">
        <v>65</v>
      </c>
      <c r="B57" s="250"/>
      <c r="C57" s="250"/>
      <c r="D57" s="250"/>
      <c r="E57" s="250"/>
      <c r="F57" s="250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9" t="s">
        <v>25</v>
      </c>
      <c r="B84" s="250"/>
      <c r="C84" s="250"/>
      <c r="D84" s="250"/>
      <c r="E84" s="250"/>
      <c r="F84" s="250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6" t="s">
        <v>123</v>
      </c>
      <c r="B99" s="247"/>
      <c r="C99" s="247"/>
      <c r="D99" s="247"/>
      <c r="E99" s="247"/>
      <c r="F99" s="248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9" t="s">
        <v>127</v>
      </c>
      <c r="B113" s="250"/>
      <c r="C113" s="250"/>
      <c r="D113" s="250"/>
      <c r="E113" s="250"/>
      <c r="F113" s="250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9" t="s">
        <v>72</v>
      </c>
      <c r="B137" s="250"/>
      <c r="C137" s="250"/>
      <c r="D137" s="250"/>
      <c r="E137" s="250"/>
      <c r="F137" s="250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6" t="s">
        <v>124</v>
      </c>
      <c r="B152" s="247"/>
      <c r="C152" s="247"/>
      <c r="D152" s="247"/>
      <c r="E152" s="247"/>
      <c r="F152" s="248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9" t="s">
        <v>128</v>
      </c>
      <c r="B166" s="250"/>
      <c r="C166" s="250"/>
      <c r="D166" s="250"/>
      <c r="E166" s="250"/>
      <c r="F166" s="250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6" t="s">
        <v>157</v>
      </c>
      <c r="B192" s="247"/>
      <c r="C192" s="247"/>
      <c r="D192" s="247"/>
      <c r="E192" s="247"/>
      <c r="F192" s="248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9" t="s">
        <v>150</v>
      </c>
      <c r="B194" s="250"/>
      <c r="C194" s="250"/>
      <c r="D194" s="250"/>
      <c r="E194" s="250"/>
      <c r="F194" s="250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9" t="s">
        <v>75</v>
      </c>
      <c r="B209" s="250"/>
      <c r="C209" s="250"/>
      <c r="D209" s="250"/>
      <c r="E209" s="250"/>
      <c r="F209" s="250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9" t="s">
        <v>181</v>
      </c>
      <c r="B232" s="250"/>
      <c r="C232" s="250"/>
      <c r="D232" s="250"/>
      <c r="E232" s="250"/>
      <c r="F232" s="250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6" t="s">
        <v>4</v>
      </c>
      <c r="B249" s="247"/>
      <c r="C249" s="247"/>
      <c r="D249" s="247"/>
      <c r="E249" s="247"/>
      <c r="F249" s="248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9" t="s">
        <v>19</v>
      </c>
      <c r="B251" s="250"/>
      <c r="C251" s="250"/>
      <c r="D251" s="250"/>
      <c r="E251" s="250"/>
      <c r="F251" s="250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9" t="s">
        <v>116</v>
      </c>
      <c r="B263" s="250"/>
      <c r="C263" s="250"/>
      <c r="D263" s="250"/>
      <c r="E263" s="250"/>
      <c r="F263" s="250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6" t="s">
        <v>21</v>
      </c>
      <c r="B282" s="247"/>
      <c r="C282" s="247"/>
      <c r="D282" s="247"/>
      <c r="E282" s="247"/>
      <c r="F282" s="248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9" t="s">
        <v>12</v>
      </c>
      <c r="B284" s="250"/>
      <c r="C284" s="250"/>
      <c r="D284" s="250"/>
      <c r="E284" s="250"/>
      <c r="F284" s="250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9" t="s">
        <v>25</v>
      </c>
      <c r="B297" s="250"/>
      <c r="C297" s="250"/>
      <c r="D297" s="250"/>
      <c r="E297" s="250"/>
      <c r="F297" s="250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9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6" t="s">
        <v>8</v>
      </c>
      <c r="B310" s="247"/>
      <c r="C310" s="247"/>
      <c r="D310" s="247"/>
      <c r="E310" s="247"/>
      <c r="F310" s="248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9" t="s">
        <v>25</v>
      </c>
      <c r="B324" s="250"/>
      <c r="C324" s="250"/>
      <c r="D324" s="250"/>
      <c r="E324" s="250"/>
      <c r="F324" s="250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9" t="s">
        <v>118</v>
      </c>
      <c r="B340" s="250"/>
      <c r="C340" s="250"/>
      <c r="D340" s="250"/>
      <c r="E340" s="250"/>
      <c r="F340" s="250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9" t="s">
        <v>29</v>
      </c>
      <c r="B349" s="250"/>
      <c r="C349" s="250"/>
      <c r="D349" s="250"/>
      <c r="E349" s="250"/>
      <c r="F349" s="250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110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6" t="s">
        <v>119</v>
      </c>
      <c r="B363" s="247"/>
      <c r="C363" s="247"/>
      <c r="D363" s="247"/>
      <c r="E363" s="247"/>
      <c r="F363" s="248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6" t="s">
        <v>346</v>
      </c>
      <c r="B393" s="247"/>
      <c r="C393" s="247"/>
      <c r="D393" s="247"/>
      <c r="E393" s="247"/>
      <c r="F393" s="248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9" t="s">
        <v>347</v>
      </c>
      <c r="B395" s="250"/>
      <c r="C395" s="250"/>
      <c r="D395" s="250"/>
      <c r="E395" s="250"/>
      <c r="F395" s="250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9" t="s">
        <v>31</v>
      </c>
      <c r="B402" s="250"/>
      <c r="C402" s="250"/>
      <c r="D402" s="250"/>
      <c r="E402" s="250"/>
      <c r="F402" s="250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120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6" t="s">
        <v>170</v>
      </c>
      <c r="B412" s="247"/>
      <c r="C412" s="247"/>
      <c r="D412" s="247"/>
      <c r="E412" s="247"/>
      <c r="F412" s="24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6" t="s">
        <v>82</v>
      </c>
      <c r="B422" s="247"/>
      <c r="C422" s="247"/>
      <c r="D422" s="247"/>
      <c r="E422" s="247"/>
      <c r="F422" s="24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6" t="s">
        <v>143</v>
      </c>
      <c r="B431" s="247"/>
      <c r="C431" s="247"/>
      <c r="D431" s="247"/>
      <c r="E431" s="247"/>
      <c r="F431" s="24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6" t="s">
        <v>144</v>
      </c>
      <c r="B452" s="247"/>
      <c r="C452" s="247"/>
      <c r="D452" s="247"/>
      <c r="E452" s="247"/>
      <c r="F452" s="248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120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4" t="s">
        <v>52</v>
      </c>
      <c r="B6" s="264"/>
      <c r="C6" s="264"/>
      <c r="D6" s="264"/>
      <c r="E6" s="264"/>
      <c r="F6" s="264"/>
      <c r="G6" s="233"/>
      <c r="H6" s="233"/>
      <c r="I6" s="233"/>
    </row>
    <row r="7" spans="1:9" s="29" customFormat="1" ht="21.75" customHeight="1" x14ac:dyDescent="0.45">
      <c r="A7" s="264" t="str">
        <f>'A4 Exploitation'!A8:F8</f>
        <v>Bizerte</v>
      </c>
      <c r="B7" s="264"/>
      <c r="C7" s="264"/>
      <c r="D7" s="264"/>
      <c r="E7" s="264"/>
      <c r="F7" s="264"/>
      <c r="G7" s="233"/>
      <c r="H7" s="233"/>
      <c r="I7" s="233"/>
    </row>
    <row r="8" spans="1:9" s="29" customFormat="1" ht="24" x14ac:dyDescent="0.45">
      <c r="A8" s="192" t="s">
        <v>44</v>
      </c>
      <c r="B8" s="273">
        <f>'A4 Exploitation'!B9:F9</f>
        <v>0</v>
      </c>
      <c r="C8" s="273"/>
      <c r="D8" s="273"/>
      <c r="E8" s="273"/>
      <c r="F8" s="273"/>
      <c r="G8" s="233"/>
      <c r="H8" s="233"/>
      <c r="I8" s="233"/>
    </row>
    <row r="9" spans="1:9" s="29" customFormat="1" ht="24" x14ac:dyDescent="0.45">
      <c r="A9" s="193" t="s">
        <v>46</v>
      </c>
      <c r="B9" s="273">
        <f>'A4 Exploitation'!B10:F10</f>
        <v>0</v>
      </c>
      <c r="C9" s="273"/>
      <c r="D9" s="273"/>
      <c r="E9" s="273"/>
      <c r="F9" s="273"/>
      <c r="G9" s="233"/>
      <c r="H9" s="233"/>
      <c r="I9" s="233"/>
    </row>
    <row r="10" spans="1:9" s="29" customFormat="1" ht="24" x14ac:dyDescent="0.45">
      <c r="A10" s="192" t="s">
        <v>45</v>
      </c>
      <c r="B10" s="269">
        <f>'A4 Exploitation'!B11:F11</f>
        <v>0</v>
      </c>
      <c r="C10" s="269"/>
      <c r="D10" s="269"/>
      <c r="E10" s="269"/>
      <c r="F10" s="269"/>
      <c r="G10" s="233"/>
      <c r="H10" s="233"/>
      <c r="I10" s="233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3"/>
      <c r="H11" s="233"/>
      <c r="I11" s="233"/>
    </row>
    <row r="12" spans="1:9" s="29" customFormat="1" ht="22.5" x14ac:dyDescent="0.45">
      <c r="A12" s="28"/>
      <c r="D12" s="254"/>
      <c r="E12" s="254"/>
      <c r="F12" s="254"/>
      <c r="G12" s="254"/>
      <c r="H12" s="254"/>
      <c r="I12" s="31"/>
    </row>
    <row r="13" spans="1:9" s="29" customFormat="1" ht="11.25" customHeight="1" x14ac:dyDescent="0.3">
      <c r="A13" s="255" t="s">
        <v>32</v>
      </c>
      <c r="B13" s="256" t="s">
        <v>33</v>
      </c>
      <c r="C13" s="256"/>
      <c r="D13" s="256" t="s">
        <v>48</v>
      </c>
      <c r="E13" s="257" t="s">
        <v>201</v>
      </c>
      <c r="F13" s="256" t="s">
        <v>202</v>
      </c>
    </row>
    <row r="14" spans="1:9" s="29" customFormat="1" ht="12.75" customHeight="1" x14ac:dyDescent="0.3">
      <c r="A14" s="255"/>
      <c r="B14" s="55" t="s">
        <v>36</v>
      </c>
      <c r="C14" s="55" t="s">
        <v>35</v>
      </c>
      <c r="D14" s="256"/>
      <c r="E14" s="257"/>
      <c r="F14" s="25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</cp:lastModifiedBy>
  <cp:lastPrinted>2017-02-17T13:42:57Z</cp:lastPrinted>
  <dcterms:created xsi:type="dcterms:W3CDTF">2015-10-03T07:44:26Z</dcterms:created>
  <dcterms:modified xsi:type="dcterms:W3CDTF">2017-11-17T17:40:29Z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