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Beja\2019\4\"/>
    </mc:Choice>
  </mc:AlternateContent>
  <bookViews>
    <workbookView xWindow="0" yWindow="0" windowWidth="20490" windowHeight="904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15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71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71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<sst xmlns="http://schemas.openxmlformats.org/spreadsheetml/2006/main" count="5896" uniqueCount="503">
  <si>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</si>
  <si>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</si>
  <si>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</si>
  <si>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</si>
  <si>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</si>
  <si>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</si>
  <si>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</si>
  <si>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</si>
  <si>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</si>
  <si>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</si>
  <si>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</si>
  <si>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</si>
  <si>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</si>
  <si>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</si>
  <si>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</si>
  <si>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</si>
  <si>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</si>
  <si>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</si>
  <si>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</si>
  <si>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</si>
  <si>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</si>
  <si>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</si>
  <si>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</si>
  <si>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</si>
  <si>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</si>
  <si>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</si>
  <si>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</si>
  <si>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</si>
  <si>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</si>
  <si>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</si>
  <si>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</si>
  <si>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</si>
  <si>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</si>
  <si>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</si>
  <si>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</si>
  <si>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</si>
  <si>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</si>
  <si>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</si>
  <si>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</si>
  <si>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</si>
  <si>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</si>
  <si>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</si>
  <si>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</si>
  <si>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</si>
  <si>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</si>
  <si>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</si>
  <si>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</si>
  <si>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</si>
  <si>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</si>
  <si>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</si>
  <si>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</si>
  <si>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</si>
  <si>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</si>
  <si>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</si>
  <si>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</si>
  <si>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</si>
  <si>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</si>
  <si>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</si>
  <si>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</si>
  <si>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</si>
  <si>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</si>
  <si>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</si>
  <si>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</si>
  <si>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</si>
  <si>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</si>
  <si>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</si>
  <si>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</si>
  <si>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</si>
  <si>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</si>
  <si>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</si>
  <si>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</si>
  <si>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</si>
  <si>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</si>
  <si>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</si>
  <si>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</si>
  <si>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</si>
  <si>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</si>
  <si>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</si>
  <si>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</si>
  <si>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</si>
  <si>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</si>
  <si>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</si>
  <si>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</si>
  <si>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</si>
  <si>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</si>
  <si>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</si>
  <si>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</si>
  <si>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</si>
  <si>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</si>
  <si>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</si>
  <si>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</si>
  <si>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</si>
  <si>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</si>
  <si>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</si>
  <si>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</si>
  <si>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</si>
  <si>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</si>
  <si>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</si>
  <si>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</si>
  <si>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</si>
  <si>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</si>
  <si>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</si>
  <si>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</si>
  <si>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</si>
  <si>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</si>
  <si>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</si>
  <si>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</si>
  <si>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</si>
  <si>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</si>
  <si>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</si>
  <si>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</si>
  <si>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</si>
  <si>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</si>
  <si>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</si>
  <si>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</si>
  <si>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</si>
  <si>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</si>
  <si>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</si>
  <si>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</si>
  <si>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</si>
  <si>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</si>
  <si>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</si>
  <si>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</si>
  <si>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</si>
  <si>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</si>
  <si>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</si>
  <si>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</si>
  <si>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</si>
  <si>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</si>
  <si>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</si>
  <si>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</si>
  <si>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</si>
  <si>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</si>
  <si>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</si>
  <si>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</si>
  <si>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</si>
  <si>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</si>
  <si>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</si>
  <si>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</si>
  <si>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</si>
  <si>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</si>
  <si>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</si>
  <si>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</si>
  <si>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</si>
  <si>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</si>
  <si>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</si>
  <si>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</si>
  <si>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</si>
  <si>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</si>
  <si>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</si>
  <si>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</si>
  <si>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</si>
  <si>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</si>
  <si>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</si>
  <si>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</si>
  <si>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</si>
  <si>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</si>
  <si>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</si>
  <si>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</si>
  <si>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</si>
  <si>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</si>
  <si>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</si>
  <si>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</si>
  <si>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</si>
  <si>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</si>
  <si>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</si>
  <si>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</si>
  <si>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</si>
  <si>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</si>
  <si>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</si>
  <si>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</si>
  <si>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</si>
  <si>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</si>
  <si>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</si>
  <si>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</si>
  <si>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</si>
  <si>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</si>
  <si>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</si>
  <si>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</si>
  <si>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</si>
  <si>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</si>
  <si>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</si>
  <si>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</si>
  <si>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</si>
  <si>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</si>
  <si>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</si>
  <si>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</si>
  <si>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</si>
  <si>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</si>
  <si>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</si>
  <si>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</si>
  <si>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</si>
  <si>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</si>
  <si>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</si>
  <si>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</si>
  <si>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</si>
  <si>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</si>
  <si>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</si>
  <si>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</si>
  <si>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</si>
  <si>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</si>
  <si>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</si>
  <si>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</si>
  <si>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</si>
  <si>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</si>
  <si>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</si>
  <si>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</si>
  <si>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</si>
  <si>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</si>
  <si>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</si>
  <si>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</si>
  <si>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</si>
  <si>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</si>
  <si>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</si>
  <si>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</si>
  <si>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</si>
  <si>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</si>
  <si>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</si>
  <si>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</si>
  <si>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</si>
  <si>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</si>
  <si>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</si>
  <si>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</si>
  <si>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</si>
  <si>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</si>
  <si>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</si>
  <si>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</si>
  <si>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</si>
  <si>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</si>
  <si>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</si>
  <si>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</si>
  <si>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</si>
  <si>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</si>
  <si>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</si>
  <si>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</si>
  <si>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</si>
  <si>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</si>
  <si>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</si>
  <si>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</si>
  <si>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</si>
  <si>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</si>
  <si>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</si>
  <si>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</si>
  <si>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</si>
  <si>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</si>
  <si>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</si>
  <si>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</si>
  <si>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</si>
  <si>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</si>
  <si>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</si>
  <si>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</si>
  <si>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</si>
  <si>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</si>
  <si>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</si>
  <si>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</si>
  <si>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</si>
  <si>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</si>
  <si>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</si>
  <si>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</si>
  <si>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</si>
  <si>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</si>
  <si>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</si>
  <si>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</si>
  <si>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</si>
  <si>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</si>
  <si>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</si>
  <si>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</si>
  <si>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</si>
  <si>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</si>
  <si>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</si>
  <si>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</si>
  <si>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</si>
  <si>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</si>
  <si>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</si>
  <si>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</si>
  <si>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</si>
  <si>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</si>
  <si>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</si>
  <si>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</si>
  <si>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</si>
  <si>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</si>
  <si>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</si>
  <si>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</si>
  <si>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</si>
  <si>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</si>
  <si>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</si>
  <si>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</si>
  <si>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</si>
  <si>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</si>
  <si>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</si>
  <si>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</si>
  <si>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</si>
  <si>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</si>
  <si>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</si>
  <si>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</si>
  <si>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</si>
  <si>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</si>
  <si>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</si>
  <si>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</si>
  <si>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</si>
  <si>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</si>
  <si>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</si>
  <si>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</si>
  <si>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</si>
  <si>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</si>
  <si>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</si>
  <si>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</si>
  <si>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</si>
  <si>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</si>
  <si>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</si>
  <si>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</si>
  <si>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</si>
  <si>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</si>
  <si>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</si>
  <si>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</si>
  <si>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</si>
  <si>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</si>
  <si>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</si>
  <si>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</si>
  <si>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</si>
  <si>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</si>
  <si>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</si>
  <si>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</si>
  <si>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</si>
  <si>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</si>
  <si>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</si>
  <si>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</si>
  <si>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</si>
  <si>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</si>
  <si>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</si>
  <si>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</si>
  <si>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</si>
  <si>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</si>
  <si>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</si>
  <si>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</si>
  <si>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</si>
  <si>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</si>
  <si>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</si>
  <si>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</si>
  <si>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</si>
  <si>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</si>
  <si>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</si>
  <si>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</si>
  <si>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</si>
  <si>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</si>
  <si>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</si>
  <si>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</si>
  <si>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</si>
  <si>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</si>
  <si>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</si>
  <si>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</si>
  <si>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</si>
  <si>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</si>
  <si>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</si>
  <si>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</si>
  <si>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</si>
  <si>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</si>
  <si>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</si>
  <si>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</si>
  <si>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</si>
  <si>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</si>
  <si>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</si>
  <si>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</si>
  <si>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</si>
  <si>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</si>
  <si>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</si>
  <si>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</si>
  <si>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</si>
  <si>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</si>
  <si>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</si>
  <si>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</si>
  <si>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</si>
  <si>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</si>
  <si>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</si>
  <si>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</si>
  <si>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</si>
  <si>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</si>
  <si>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</si>
  <si>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</si>
  <si>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</si>
  <si>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</si>
  <si>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</si>
  <si>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</si>
  <si>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</si>
  <si>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</si>
  <si>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</si>
  <si>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</si>
  <si>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</si>
  <si>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</si>
  <si>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</si>
  <si>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</si>
  <si>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</si>
  <si>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</si>
  <si>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</si>
  <si>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</si>
  <si>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</si>
  <si>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</si>
  <si>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</si>
  <si>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</si>
  <si>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</si>
  <si>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</si>
  <si>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</si>
  <si>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</si>
  <si>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</si>
  <si>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</si>
  <si>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</si>
  <si>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</si>
  <si>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</si>
  <si>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</si>
  <si>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</si>
  <si>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</si>
  <si>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</si>
  <si>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</si>
  <si>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</si>
  <si>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</si>
  <si>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</si>
  <si>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</si>
  <si>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</si>
  <si>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</si>
  <si>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</si>
  <si>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</si>
  <si>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</si>
  <si>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</si>
  <si>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</si>
  <si>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</si>
  <si>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</si>
  <si>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</si>
  <si>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</si>
  <si>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</si>
  <si>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</si>
  <si>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</si>
  <si>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</si>
  <si>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</si>
  <si>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</si>
  <si>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</si>
  <si>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</si>
  <si>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</si>
  <si>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</si>
  <si>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</si>
  <si>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</si>
  <si>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</si>
  <si>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</si>
  <si>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</si>
  <si>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</si>
  <si>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</si>
  <si>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</si>
  <si>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</si>
  <si>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</si>
  <si>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</si>
  <si>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</si>
  <si>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</si>
  <si>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</si>
  <si>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</si>
  <si>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</si>
  <si>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</si>
  <si>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</si>
  <si>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</si>
  <si>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</si>
  <si>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</si>
  <si>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</si>
  <si>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</si>
  <si>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</si>
  <si>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</si>
  <si>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</si>
  <si>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</si>
  <si>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</si>
  <si>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</si>
  <si>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</si>
  <si>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</si>
  <si>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</si>
  <si>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</si>
  <si>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</si>
  <si>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</si>
  <si>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</si>
  <si>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</si>
  <si>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Absence de certaines feuilles de contrôle à la réception (Exp: le 15, 16, 17, 23, 24, 27, 28, 29, 30 et 31 mars 2019).</t>
  </si>
  <si>
    <t>Veuillez assurer le contrôle et l'enregistrement quotidien des paramètres de contrôle à la réception.</t>
  </si>
  <si>
    <t>Stockage simultané des produits alimentaires avec les produits de nettoyage (voir photo).</t>
  </si>
  <si>
    <t>Assurer la séparation entre les différents produits.</t>
  </si>
  <si>
    <t>Les linéaires des pâtes, semoules, farines et sucres n'étaient pas propres le jour de l'audit.</t>
  </si>
  <si>
    <t>Renforcer le nettoyage.</t>
  </si>
  <si>
    <t>Présence de piqures de moisissure sur les fixateurs des prix</t>
  </si>
  <si>
    <t>Présence d'un cake "DONUTS" dont la DLC était dépassée depuis le 07/04/19.</t>
  </si>
  <si>
    <t>Renforcer le contrôle des DLC des produits.</t>
  </si>
  <si>
    <t>Le meuble d'exposition des glaces n'était pas propre le jour de l'audit.</t>
  </si>
  <si>
    <t>Absence de la procédure de destruction des produits.</t>
  </si>
  <si>
    <t>Veuillez télécharger et afficher la procédure de destruction des produits.</t>
  </si>
  <si>
    <t>Présence de certaines étagères dont la peinture était écaillée.</t>
  </si>
  <si>
    <t>Repeindre ces étagères.</t>
  </si>
  <si>
    <t>Absence de chambre froide. Les petites quantités réceptionnées étaient exposés directement sur les meubles (pas de stockage).</t>
  </si>
  <si>
    <t>Présence de deux lampes non fonctionnelles au niveau du meuble froid d'exposition des yaourts.</t>
  </si>
  <si>
    <t>Remplacer les lampes non fonctionnelles.</t>
  </si>
  <si>
    <t>Absence de local poubelles. Les bennes à ordures étaient communes pour le magasin et les habitants à proximité.</t>
  </si>
  <si>
    <t>Prévoir un local spécifique pour les poubelles.</t>
  </si>
  <si>
    <t>Veuillez traiter les écarts techniques.</t>
  </si>
  <si>
    <t>Veuillez repeindre ces éléments et remplacer la partie manquante des grilles d'aération..</t>
  </si>
  <si>
    <t>Directeur magasin M Rabii GUIZANI</t>
  </si>
  <si>
    <t>M Souheil DRAOUI</t>
  </si>
  <si>
    <t>Veuillez ne pas exposer les boites de conserves cabossés.</t>
  </si>
  <si>
    <t xml:space="preserve">La peinture était écaillée à plusieurs niveaux au niveau du meuble froid d'exposition des produits laitiers.
Présence d'une partie des grilles d'aération démontée au niveau du même meuble (produits laitiers). </t>
  </si>
  <si>
    <t>BEJA</t>
  </si>
  <si>
    <t>Présence de certaines boites de conserves (tomates, confitures, …) cabossés. Renforcer le tri à la réception.</t>
  </si>
  <si>
    <t>La plupart des écarts techniques n'ont pas étaient traités.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</si>
</sst>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0.72222222222222221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304832"/>
        <c:axId val="-111316800"/>
      </c:barChart>
      <c:catAx>
        <c:axId val="-11130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1316800"/>
        <c:crosses val="autoZero"/>
        <c:auto val="1"/>
        <c:lblAlgn val="ctr"/>
        <c:lblOffset val="100"/>
        <c:noMultiLvlLbl val="0"/>
      </c:catAx>
      <c:valAx>
        <c:axId val="-11131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304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721280"/>
        <c:axId val="-109726720"/>
      </c:barChart>
      <c:catAx>
        <c:axId val="-109721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726720"/>
        <c:crosses val="autoZero"/>
        <c:auto val="1"/>
        <c:lblAlgn val="ctr"/>
        <c:lblOffset val="100"/>
        <c:noMultiLvlLbl val="0"/>
      </c:catAx>
      <c:valAx>
        <c:axId val="-109726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721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720736"/>
        <c:axId val="-109715296"/>
      </c:barChart>
      <c:catAx>
        <c:axId val="-10972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715296"/>
        <c:crosses val="autoZero"/>
        <c:auto val="1"/>
        <c:lblAlgn val="ctr"/>
        <c:lblOffset val="100"/>
        <c:noMultiLvlLbl val="0"/>
      </c:catAx>
      <c:valAx>
        <c:axId val="-109715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72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0.81666666666666665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713664"/>
        <c:axId val="-109716928"/>
      </c:barChart>
      <c:catAx>
        <c:axId val="-10971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716928"/>
        <c:crosses val="autoZero"/>
        <c:auto val="1"/>
        <c:lblAlgn val="ctr"/>
        <c:lblOffset val="100"/>
        <c:noMultiLvlLbl val="0"/>
      </c:catAx>
      <c:valAx>
        <c:axId val="-10971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71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723456"/>
        <c:axId val="-109715840"/>
      </c:barChart>
      <c:catAx>
        <c:axId val="-10972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715840"/>
        <c:crosses val="autoZero"/>
        <c:auto val="1"/>
        <c:lblAlgn val="ctr"/>
        <c:lblOffset val="100"/>
        <c:noMultiLvlLbl val="0"/>
      </c:catAx>
      <c:valAx>
        <c:axId val="-109715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72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725088"/>
        <c:axId val="-109724544"/>
      </c:barChart>
      <c:catAx>
        <c:axId val="-10972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724544"/>
        <c:crosses val="autoZero"/>
        <c:auto val="1"/>
        <c:lblAlgn val="ctr"/>
        <c:lblOffset val="100"/>
        <c:noMultiLvlLbl val="0"/>
      </c:catAx>
      <c:valAx>
        <c:axId val="-109724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72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0.89189189189189189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3560288"/>
        <c:axId val="-63554848"/>
      </c:barChart>
      <c:catAx>
        <c:axId val="-6356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554848"/>
        <c:crosses val="autoZero"/>
        <c:auto val="1"/>
        <c:lblAlgn val="ctr"/>
        <c:lblOffset val="100"/>
        <c:noMultiLvlLbl val="0"/>
      </c:catAx>
      <c:valAx>
        <c:axId val="-6355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356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0.84444444444444444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3560832"/>
        <c:axId val="-63566816"/>
      </c:barChart>
      <c:catAx>
        <c:axId val="-6356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566816"/>
        <c:crosses val="autoZero"/>
        <c:auto val="1"/>
        <c:lblAlgn val="ctr"/>
        <c:lblOffset val="100"/>
        <c:noMultiLvlLbl val="0"/>
      </c:catAx>
      <c:valAx>
        <c:axId val="-6356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356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0.86816816816816811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63569536"/>
        <c:axId val="-63568992"/>
        <c:extLst xmlns:c16r2="http://schemas.microsoft.com/office/drawing/2015/06/chart"/>
      </c:barChart>
      <c:catAx>
        <c:axId val="-63569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568992"/>
        <c:crosses val="autoZero"/>
        <c:auto val="1"/>
        <c:lblAlgn val="ctr"/>
        <c:lblOffset val="100"/>
        <c:noMultiLvlLbl val="0"/>
      </c:catAx>
      <c:valAx>
        <c:axId val="-635689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56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63565728"/>
        <c:axId val="-63568448"/>
        <c:extLst xmlns:c16r2="http://schemas.microsoft.com/office/drawing/2015/06/chart"/>
      </c:barChart>
      <c:catAx>
        <c:axId val="-6356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568448"/>
        <c:crosses val="autoZero"/>
        <c:auto val="1"/>
        <c:lblAlgn val="ctr"/>
        <c:lblOffset val="100"/>
        <c:noMultiLvlLbl val="0"/>
      </c:catAx>
      <c:valAx>
        <c:axId val="-63568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56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316256"/>
        <c:axId val="-111308640"/>
      </c:barChart>
      <c:catAx>
        <c:axId val="-11131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1308640"/>
        <c:crosses val="autoZero"/>
        <c:auto val="1"/>
        <c:lblAlgn val="ctr"/>
        <c:lblOffset val="100"/>
        <c:noMultiLvlLbl val="0"/>
      </c:catAx>
      <c:valAx>
        <c:axId val="-111308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31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311904"/>
        <c:axId val="-111311360"/>
      </c:barChart>
      <c:catAx>
        <c:axId val="-111311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1311360"/>
        <c:crosses val="autoZero"/>
        <c:auto val="1"/>
        <c:lblAlgn val="ctr"/>
        <c:lblOffset val="100"/>
        <c:noMultiLvlLbl val="0"/>
      </c:catAx>
      <c:valAx>
        <c:axId val="-11131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31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307008"/>
        <c:axId val="-111310816"/>
      </c:barChart>
      <c:catAx>
        <c:axId val="-11130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1310816"/>
        <c:crosses val="autoZero"/>
        <c:auto val="1"/>
        <c:lblAlgn val="ctr"/>
        <c:lblOffset val="100"/>
        <c:noMultiLvlLbl val="0"/>
      </c:catAx>
      <c:valAx>
        <c:axId val="-111310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307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309728"/>
        <c:axId val="-111306464"/>
      </c:barChart>
      <c:catAx>
        <c:axId val="-11130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1306464"/>
        <c:crosses val="autoZero"/>
        <c:auto val="1"/>
        <c:lblAlgn val="ctr"/>
        <c:lblOffset val="100"/>
        <c:noMultiLvlLbl val="0"/>
      </c:catAx>
      <c:valAx>
        <c:axId val="-111306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30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317344"/>
        <c:axId val="-111315712"/>
      </c:barChart>
      <c:catAx>
        <c:axId val="-111317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1315712"/>
        <c:crosses val="autoZero"/>
        <c:auto val="1"/>
        <c:lblAlgn val="ctr"/>
        <c:lblOffset val="100"/>
        <c:noMultiLvlLbl val="0"/>
      </c:catAx>
      <c:valAx>
        <c:axId val="-11131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317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312992"/>
        <c:axId val="-111312448"/>
      </c:barChart>
      <c:catAx>
        <c:axId val="-11131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1312448"/>
        <c:crosses val="autoZero"/>
        <c:auto val="1"/>
        <c:lblAlgn val="ctr"/>
        <c:lblOffset val="100"/>
        <c:noMultiLvlLbl val="0"/>
      </c:catAx>
      <c:valAx>
        <c:axId val="-111312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31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719104"/>
        <c:axId val="-109713120"/>
      </c:barChart>
      <c:catAx>
        <c:axId val="-10971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713120"/>
        <c:crosses val="autoZero"/>
        <c:auto val="1"/>
        <c:lblAlgn val="ctr"/>
        <c:lblOffset val="100"/>
        <c:noMultiLvlLbl val="0"/>
      </c:catAx>
      <c:valAx>
        <c:axId val="-109713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719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9727264"/>
        <c:axId val="-109718560"/>
      </c:barChart>
      <c:catAx>
        <c:axId val="-10972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718560"/>
        <c:crosses val="autoZero"/>
        <c:auto val="1"/>
        <c:lblAlgn val="ctr"/>
        <c:lblOffset val="100"/>
        <c:noMultiLvlLbl val="0"/>
      </c:catAx>
      <c:valAx>
        <c:axId val="-109718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972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9" zoomScaleSheetLayoutView="100" workbookViewId="0">
      <selection activeCell="K24" sqref="K24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9" t="s">
        <v>474</v>
      </c>
      <c r="B18" s="339"/>
      <c r="C18" s="339"/>
      <c r="D18" s="340" t="s">
        <v>500</v>
      </c>
      <c r="E18" s="340"/>
      <c r="F18" s="340"/>
      <c r="G18" s="340"/>
      <c r="H18" s="340"/>
      <c r="I18" s="340"/>
      <c r="J18" s="340"/>
      <c r="K18" s="340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1" t="s">
        <v>277</v>
      </c>
      <c r="B21" s="341"/>
      <c r="C21" s="341"/>
      <c r="D21" s="341"/>
      <c r="E21" s="341"/>
      <c r="F21" s="341"/>
      <c r="G21" s="341"/>
      <c r="H21" s="341"/>
      <c r="I21" s="341"/>
      <c r="J21" s="341"/>
      <c r="K21" s="341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2" t="s">
        <v>279</v>
      </c>
      <c r="C23" s="342"/>
      <c r="D23" s="31"/>
      <c r="E23" s="31"/>
      <c r="F23" s="31"/>
      <c r="G23" s="31"/>
      <c r="H23" s="31"/>
      <c r="I23" s="31"/>
      <c r="J23" t="str">
        <f>D18</f>
        <v>BEJA</v>
      </c>
    </row>
    <row r="24" spans="1:11" ht="33" customHeight="1" x14ac:dyDescent="0.25">
      <c r="A24" s="277" t="s">
        <v>280</v>
      </c>
      <c r="B24" s="343">
        <f>AVERAGE('A1 Exploitation'!D730,'A1 Technique'!D199)</f>
        <v>0.86816816816816811</v>
      </c>
      <c r="C24" s="343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3" t="e">
        <f>AVERAGE('A2 Exploitation'!D730,'A2 Technique'!D199)</f>
        <v>#DIV/0!</v>
      </c>
      <c r="C25" s="343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3" t="e">
        <f>AVERAGE('A3 Exploitation'!D730,'A3 Technique'!D199)</f>
        <v>#DIV/0!</v>
      </c>
      <c r="C26" s="343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3" t="e">
        <f>AVERAGE('A4 Exploitation'!D730,'A4 Technique'!D199)</f>
        <v>#DIV/0!</v>
      </c>
      <c r="C27" s="343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3"/>
      <c r="C28" s="343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3"/>
      <c r="C29" s="343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2" t="s">
        <v>286</v>
      </c>
      <c r="C33" s="342"/>
      <c r="D33" s="31"/>
      <c r="E33" s="31"/>
      <c r="F33" s="31"/>
      <c r="G33" s="31"/>
      <c r="H33" s="31"/>
      <c r="I33" s="31"/>
      <c r="J33" t="str">
        <f>D18</f>
        <v>BEJA</v>
      </c>
    </row>
    <row r="34" spans="1:10" ht="33" customHeight="1" x14ac:dyDescent="0.25">
      <c r="A34" s="277" t="s">
        <v>280</v>
      </c>
      <c r="B34" s="343">
        <f>'A1 Exploitation'!D730</f>
        <v>0.84444444444444444</v>
      </c>
      <c r="C34" s="343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3" t="e">
        <f>'A2 Exploitation'!D730</f>
        <v>#DIV/0!</v>
      </c>
      <c r="C35" s="343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3" t="e">
        <f>'A3 Exploitation'!D730</f>
        <v>#DIV/0!</v>
      </c>
      <c r="C36" s="343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3" t="e">
        <f>'A4 Exploitation'!D730</f>
        <v>#DIV/0!</v>
      </c>
      <c r="C37" s="343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3"/>
      <c r="C38" s="343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3"/>
      <c r="C39" s="343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BEJA</v>
      </c>
    </row>
    <row r="43" spans="1:10" ht="33" customHeight="1" x14ac:dyDescent="0.25">
      <c r="A43" s="277" t="s">
        <v>280</v>
      </c>
      <c r="B43" s="343">
        <f>AVERAGE('A1 Exploitation'!D728, 'A1 Technique'!D197)</f>
        <v>0.745</v>
      </c>
      <c r="C43" s="343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3" t="e">
        <f>AVERAGE('A2 Exploitation'!D728, 'A2 Technique'!D197)</f>
        <v>#DIV/0!</v>
      </c>
      <c r="C44" s="343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3" t="e">
        <f>AVERAGE('A3 Exploitation'!D728, 'A3 Technique'!D197)</f>
        <v>#DIV/0!</v>
      </c>
      <c r="C45" s="343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3" t="e">
        <f>AVERAGE('A4 Exploitation'!D728, 'A4 Technique'!D197)</f>
        <v>#DIV/0!</v>
      </c>
      <c r="C46" s="343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3"/>
      <c r="C47" s="343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3"/>
      <c r="C48" s="343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2" t="s">
        <v>288</v>
      </c>
      <c r="C51" s="342"/>
      <c r="D51" s="31"/>
      <c r="E51" s="31"/>
      <c r="F51" s="31"/>
      <c r="G51" s="31"/>
      <c r="H51" s="31"/>
      <c r="I51" s="31"/>
      <c r="J51" t="str">
        <f>D18</f>
        <v>BEJA</v>
      </c>
    </row>
    <row r="52" spans="1:10" ht="33" customHeight="1" x14ac:dyDescent="0.25">
      <c r="A52" s="277" t="s">
        <v>280</v>
      </c>
      <c r="B52" s="345">
        <f>'A1 Exploitation'!D48</f>
        <v>0.72222222222222221</v>
      </c>
      <c r="C52" s="345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5" t="e">
        <f>'A2 Exploitation'!D48</f>
        <v>#DIV/0!</v>
      </c>
      <c r="C53" s="345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5" t="e">
        <f>'A3 Exploitation'!D48</f>
        <v>#DIV/0!</v>
      </c>
      <c r="C54" s="345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5" t="e">
        <f>'A4 Exploitation'!D48</f>
        <v>#DIV/0!</v>
      </c>
      <c r="C55" s="345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5"/>
      <c r="C56" s="345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5"/>
      <c r="C57" s="345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2" t="s">
        <v>289</v>
      </c>
      <c r="C60" s="342"/>
      <c r="D60" s="31"/>
      <c r="E60" s="31"/>
      <c r="F60" s="31"/>
      <c r="G60" s="31"/>
      <c r="H60" s="31"/>
      <c r="I60" s="31"/>
      <c r="J60" t="str">
        <f>D18</f>
        <v>BEJA</v>
      </c>
    </row>
    <row r="61" spans="1:10" ht="33" customHeight="1" x14ac:dyDescent="0.25">
      <c r="A61" s="277" t="s">
        <v>280</v>
      </c>
      <c r="B61" s="343" t="e">
        <f>'A1 Exploitation'!D131</f>
        <v>#DIV/0!</v>
      </c>
      <c r="C61" s="343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3" t="e">
        <f>'A2 Exploitation'!D131</f>
        <v>#DIV/0!</v>
      </c>
      <c r="C62" s="343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3" t="e">
        <f>'A3 Exploitation'!D131</f>
        <v>#DIV/0!</v>
      </c>
      <c r="C63" s="343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3" t="e">
        <f>'A4 Exploitation'!D131</f>
        <v>#DIV/0!</v>
      </c>
      <c r="C64" s="343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3"/>
      <c r="C65" s="343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3"/>
      <c r="C66" s="343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2" t="s">
        <v>464</v>
      </c>
      <c r="C69" s="342"/>
      <c r="D69" s="31"/>
      <c r="E69" s="31"/>
      <c r="F69" s="31"/>
      <c r="G69" s="31"/>
      <c r="H69" s="31"/>
      <c r="I69" s="31"/>
      <c r="J69" t="str">
        <f>D18</f>
        <v>BEJA</v>
      </c>
    </row>
    <row r="70" spans="1:10" ht="33" customHeight="1" x14ac:dyDescent="0.25">
      <c r="A70" s="277" t="s">
        <v>280</v>
      </c>
      <c r="B70" s="343" t="e">
        <f>'A1 Exploitation'!D187</f>
        <v>#DIV/0!</v>
      </c>
      <c r="C70" s="343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3" t="e">
        <f>'A2 Exploitation'!D187</f>
        <v>#DIV/0!</v>
      </c>
      <c r="C71" s="343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3" t="e">
        <f>'A3 Exploitation'!D187</f>
        <v>#DIV/0!</v>
      </c>
      <c r="C72" s="343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3" t="e">
        <f>'A4 Exploitation'!D187</f>
        <v>#DIV/0!</v>
      </c>
      <c r="C73" s="343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3"/>
      <c r="C74" s="343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3"/>
      <c r="C75" s="343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2" t="s">
        <v>465</v>
      </c>
      <c r="C78" s="342"/>
      <c r="D78" s="31"/>
      <c r="E78" s="31"/>
      <c r="F78" s="31"/>
      <c r="G78" s="31"/>
      <c r="H78" s="31"/>
      <c r="I78" s="31"/>
      <c r="J78" t="str">
        <f>D18</f>
        <v>BEJA</v>
      </c>
    </row>
    <row r="79" spans="1:10" ht="33" customHeight="1" x14ac:dyDescent="0.25">
      <c r="A79" s="277" t="s">
        <v>280</v>
      </c>
      <c r="B79" s="343" t="e">
        <f>'A1 Exploitation'!D249</f>
        <v>#DIV/0!</v>
      </c>
      <c r="C79" s="343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3" t="e">
        <f>'A2 Exploitation'!D249</f>
        <v>#DIV/0!</v>
      </c>
      <c r="C80" s="343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3" t="e">
        <f>'A3 Exploitation'!D249</f>
        <v>#DIV/0!</v>
      </c>
      <c r="C81" s="343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3" t="e">
        <f>'A4 Exploitation'!D249</f>
        <v>#DIV/0!</v>
      </c>
      <c r="C82" s="343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3"/>
      <c r="C83" s="343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3"/>
      <c r="C84" s="343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2" t="s">
        <v>466</v>
      </c>
      <c r="C87" s="342"/>
      <c r="D87" s="31"/>
      <c r="E87" s="31"/>
      <c r="F87" s="31"/>
      <c r="G87" s="31"/>
      <c r="H87" s="31"/>
      <c r="I87" s="31"/>
      <c r="J87" t="str">
        <f>D18</f>
        <v>BEJA</v>
      </c>
    </row>
    <row r="88" spans="1:10" ht="33" customHeight="1" x14ac:dyDescent="0.25">
      <c r="A88" s="277" t="s">
        <v>280</v>
      </c>
      <c r="B88" s="343" t="e">
        <f>'A1 Exploitation'!D304</f>
        <v>#DIV/0!</v>
      </c>
      <c r="C88" s="343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3" t="e">
        <f>'A2 Exploitation'!D304</f>
        <v>#DIV/0!</v>
      </c>
      <c r="C89" s="343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3" t="e">
        <f>'A3 Exploitation'!D304</f>
        <v>#DIV/0!</v>
      </c>
      <c r="C90" s="343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3" t="e">
        <f>'A4 Exploitation'!D304</f>
        <v>#DIV/0!</v>
      </c>
      <c r="C91" s="343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3"/>
      <c r="C92" s="343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3"/>
      <c r="C93" s="343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2" t="s">
        <v>467</v>
      </c>
      <c r="C96" s="342"/>
      <c r="D96" s="31"/>
      <c r="E96" s="31"/>
      <c r="F96" s="31"/>
      <c r="G96" s="31"/>
      <c r="H96" s="31"/>
      <c r="I96" s="31"/>
      <c r="J96" t="str">
        <f>D18</f>
        <v>BEJA</v>
      </c>
    </row>
    <row r="97" spans="1:10" ht="33" customHeight="1" x14ac:dyDescent="0.25">
      <c r="A97" s="277" t="s">
        <v>280</v>
      </c>
      <c r="B97" s="343" t="e">
        <f>'A1 Exploitation'!D371</f>
        <v>#DIV/0!</v>
      </c>
      <c r="C97" s="343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3" t="e">
        <f>'A2 Exploitation'!D371</f>
        <v>#DIV/0!</v>
      </c>
      <c r="C98" s="343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3" t="e">
        <f>'A3 Exploitation'!D371</f>
        <v>#DIV/0!</v>
      </c>
      <c r="C99" s="343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3" t="e">
        <f>'A4 Exploitation'!D371</f>
        <v>#DIV/0!</v>
      </c>
      <c r="C100" s="343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3"/>
      <c r="C101" s="343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3"/>
      <c r="C102" s="343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2" t="s">
        <v>468</v>
      </c>
      <c r="C105" s="342"/>
      <c r="D105" s="31"/>
      <c r="E105" s="31"/>
      <c r="F105" s="31"/>
      <c r="G105" s="31"/>
      <c r="H105" s="31"/>
      <c r="I105" s="31"/>
      <c r="J105" t="str">
        <f>D18</f>
        <v>BEJA</v>
      </c>
    </row>
    <row r="106" spans="1:10" ht="33" customHeight="1" x14ac:dyDescent="0.25">
      <c r="A106" s="277" t="s">
        <v>280</v>
      </c>
      <c r="B106" s="343" t="e">
        <f>'A1 Exploitation'!D429</f>
        <v>#DIV/0!</v>
      </c>
      <c r="C106" s="343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3" t="e">
        <f>'A2 Exploitation'!D429</f>
        <v>#DIV/0!</v>
      </c>
      <c r="C107" s="343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3" t="e">
        <f>'A3 Exploitation'!D429</f>
        <v>#DIV/0!</v>
      </c>
      <c r="C108" s="343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3" t="e">
        <f>'A4 Exploitation'!D429</f>
        <v>#DIV/0!</v>
      </c>
      <c r="C109" s="343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3"/>
      <c r="C110" s="343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3"/>
      <c r="C111" s="343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2" t="s">
        <v>469</v>
      </c>
      <c r="C114" s="342"/>
      <c r="D114" s="31"/>
      <c r="E114" s="31"/>
      <c r="F114" s="31"/>
      <c r="G114" s="31"/>
      <c r="H114" s="31"/>
      <c r="I114" s="31"/>
      <c r="J114" t="str">
        <f>D18</f>
        <v>BEJA</v>
      </c>
    </row>
    <row r="115" spans="1:10" ht="33" customHeight="1" x14ac:dyDescent="0.25">
      <c r="A115" s="277" t="s">
        <v>280</v>
      </c>
      <c r="B115" s="343" t="e">
        <f>'A1 Exploitation'!D476</f>
        <v>#DIV/0!</v>
      </c>
      <c r="C115" s="343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3" t="e">
        <f>'A2 Exploitation'!D476</f>
        <v>#DIV/0!</v>
      </c>
      <c r="C116" s="343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3" t="e">
        <f>'A3 Exploitation'!D476</f>
        <v>#DIV/0!</v>
      </c>
      <c r="C117" s="343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3" t="e">
        <f>'A4 Exploitation'!D476</f>
        <v>#DIV/0!</v>
      </c>
      <c r="C118" s="343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3"/>
      <c r="C119" s="343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3"/>
      <c r="C120" s="343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2" t="s">
        <v>470</v>
      </c>
      <c r="C123" s="342"/>
      <c r="D123" s="31"/>
      <c r="E123" s="31"/>
      <c r="F123" s="31"/>
      <c r="G123" s="31"/>
      <c r="H123" s="31"/>
      <c r="I123" s="31"/>
      <c r="J123" t="str">
        <f>D18</f>
        <v>BEJA</v>
      </c>
    </row>
    <row r="124" spans="1:10" ht="33" customHeight="1" x14ac:dyDescent="0.25">
      <c r="A124" s="277" t="s">
        <v>280</v>
      </c>
      <c r="B124" s="343" t="e">
        <f>'A1 Exploitation'!D527</f>
        <v>#DIV/0!</v>
      </c>
      <c r="C124" s="343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3" t="e">
        <f>'A2 Exploitation'!D527</f>
        <v>#DIV/0!</v>
      </c>
      <c r="C125" s="343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3" t="e">
        <f>'A3 Exploitation'!D527</f>
        <v>#DIV/0!</v>
      </c>
      <c r="C126" s="343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3" t="e">
        <f>'A4 Exploitation'!D527</f>
        <v>#DIV/0!</v>
      </c>
      <c r="C127" s="343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3"/>
      <c r="C128" s="343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3"/>
      <c r="C129" s="343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2" t="s">
        <v>471</v>
      </c>
      <c r="C132" s="342"/>
      <c r="D132" s="31"/>
      <c r="E132" s="31"/>
      <c r="F132" s="31"/>
      <c r="G132" s="31"/>
      <c r="H132" s="31"/>
      <c r="I132" s="31"/>
      <c r="J132" t="str">
        <f>D18</f>
        <v>BEJA</v>
      </c>
    </row>
    <row r="133" spans="1:10" ht="33" customHeight="1" x14ac:dyDescent="0.25">
      <c r="A133" s="277" t="s">
        <v>280</v>
      </c>
      <c r="B133" s="343" t="e">
        <f>'A1 Exploitation'!D570</f>
        <v>#DIV/0!</v>
      </c>
      <c r="C133" s="343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3" t="e">
        <f>'A2 Exploitation'!D570</f>
        <v>#DIV/0!</v>
      </c>
      <c r="C134" s="343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3" t="e">
        <f>'A3 Exploitation'!D570</f>
        <v>#DIV/0!</v>
      </c>
      <c r="C135" s="343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3" t="e">
        <f>'A4 Exploitation'!D570</f>
        <v>#DIV/0!</v>
      </c>
      <c r="C136" s="343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3"/>
      <c r="C137" s="343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3"/>
      <c r="C138" s="343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2" t="s">
        <v>290</v>
      </c>
      <c r="C141" s="342"/>
      <c r="D141" s="31"/>
      <c r="E141" s="31"/>
      <c r="F141" s="31"/>
      <c r="G141" s="31"/>
      <c r="H141" s="31"/>
      <c r="I141" s="31"/>
      <c r="J141" t="str">
        <f>D18</f>
        <v>BEJA</v>
      </c>
    </row>
    <row r="142" spans="1:10" ht="33" customHeight="1" x14ac:dyDescent="0.25">
      <c r="A142" s="277" t="s">
        <v>280</v>
      </c>
      <c r="B142" s="343">
        <f>'A1 Exploitation'!D610</f>
        <v>0.88095238095238093</v>
      </c>
      <c r="C142" s="343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3" t="e">
        <f>'A2 Exploitation'!D610</f>
        <v>#DIV/0!</v>
      </c>
      <c r="C143" s="343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3" t="e">
        <f>'A3 Exploitation'!D610</f>
        <v>#DIV/0!</v>
      </c>
      <c r="C144" s="343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3" t="e">
        <f>'A4 Exploitation'!D610</f>
        <v>#DIV/0!</v>
      </c>
      <c r="C145" s="343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3"/>
      <c r="C146" s="343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3"/>
      <c r="C147" s="343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2" t="s">
        <v>291</v>
      </c>
      <c r="C150" s="342"/>
      <c r="D150" s="31"/>
      <c r="E150" s="31"/>
      <c r="F150" s="31"/>
      <c r="G150" s="31"/>
      <c r="H150" s="31"/>
      <c r="I150" s="31"/>
      <c r="J150" t="str">
        <f>D18</f>
        <v>BEJA</v>
      </c>
    </row>
    <row r="151" spans="1:10" ht="33" customHeight="1" x14ac:dyDescent="0.25">
      <c r="A151" s="277" t="s">
        <v>280</v>
      </c>
      <c r="B151" s="343">
        <f>'A1 Exploitation'!D673</f>
        <v>0.81666666666666665</v>
      </c>
      <c r="C151" s="343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3" t="e">
        <f>'A2 Exploitation'!D673</f>
        <v>#DIV/0!</v>
      </c>
      <c r="C152" s="343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3" t="e">
        <f>'A3 Exploitation'!D673</f>
        <v>#DIV/0!</v>
      </c>
      <c r="C153" s="343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3" t="e">
        <f>'A4 Exploitation'!D673</f>
        <v>#DIV/0!</v>
      </c>
      <c r="C154" s="343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3"/>
      <c r="C155" s="343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3"/>
      <c r="C156" s="343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6"/>
      <c r="C159" s="346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2" t="s">
        <v>472</v>
      </c>
      <c r="C160" s="342"/>
      <c r="D160" s="31"/>
      <c r="E160" s="31"/>
      <c r="F160" s="31"/>
      <c r="G160" s="31"/>
      <c r="H160" s="31"/>
      <c r="I160" s="31"/>
      <c r="J160" t="str">
        <f>D18</f>
        <v>BEJA</v>
      </c>
    </row>
    <row r="161" spans="1:10" ht="33" customHeight="1" x14ac:dyDescent="0.25">
      <c r="A161" s="277" t="s">
        <v>280</v>
      </c>
      <c r="B161" s="343">
        <f>'A1 Exploitation'!D702</f>
        <v>0.92307692307692313</v>
      </c>
      <c r="C161" s="343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3" t="e">
        <f>'A2 Exploitation'!D702</f>
        <v>#DIV/0!</v>
      </c>
      <c r="C162" s="343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3" t="e">
        <f>'A3 Exploitation'!D702</f>
        <v>#DIV/0!</v>
      </c>
      <c r="C163" s="343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3" t="e">
        <f>'A4 Exploitation'!D702</f>
        <v>#DIV/0!</v>
      </c>
      <c r="C164" s="343"/>
    </row>
    <row r="165" spans="1:10" ht="33" customHeight="1" x14ac:dyDescent="0.25">
      <c r="A165" s="276" t="s">
        <v>284</v>
      </c>
      <c r="B165" s="343"/>
      <c r="C165" s="343"/>
    </row>
    <row r="166" spans="1:10" ht="18" x14ac:dyDescent="0.25">
      <c r="A166" s="276" t="s">
        <v>285</v>
      </c>
      <c r="B166" s="343"/>
      <c r="C166" s="343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2" t="s">
        <v>473</v>
      </c>
      <c r="C169" s="342"/>
      <c r="J169" t="str">
        <f>D18</f>
        <v>BEJA</v>
      </c>
    </row>
    <row r="170" spans="1:10" ht="33" customHeight="1" x14ac:dyDescent="0.25">
      <c r="A170" s="277" t="s">
        <v>280</v>
      </c>
      <c r="B170" s="343">
        <f>'A1 Exploitation'!D726</f>
        <v>1</v>
      </c>
      <c r="C170" s="343"/>
    </row>
    <row r="171" spans="1:10" ht="33" customHeight="1" x14ac:dyDescent="0.25">
      <c r="A171" s="276" t="s">
        <v>281</v>
      </c>
      <c r="B171" s="343" t="e">
        <f>'A2 Exploitation'!D726</f>
        <v>#DIV/0!</v>
      </c>
      <c r="C171" s="343"/>
    </row>
    <row r="172" spans="1:10" ht="33" customHeight="1" x14ac:dyDescent="0.25">
      <c r="A172" s="277" t="s">
        <v>282</v>
      </c>
      <c r="B172" s="343" t="e">
        <f>'A3 Exploitation'!D726</f>
        <v>#DIV/0!</v>
      </c>
      <c r="C172" s="343"/>
    </row>
    <row r="173" spans="1:10" ht="33" customHeight="1" x14ac:dyDescent="0.25">
      <c r="A173" s="277" t="s">
        <v>283</v>
      </c>
      <c r="B173" s="343" t="e">
        <f>'A4 Exploitation'!D726</f>
        <v>#DIV/0!</v>
      </c>
      <c r="C173" s="343"/>
    </row>
    <row r="174" spans="1:10" ht="33" customHeight="1" x14ac:dyDescent="0.25">
      <c r="A174" s="276" t="s">
        <v>284</v>
      </c>
      <c r="B174" s="343"/>
      <c r="C174" s="343"/>
    </row>
    <row r="175" spans="1:10" ht="18" x14ac:dyDescent="0.25">
      <c r="A175" s="276" t="s">
        <v>285</v>
      </c>
      <c r="B175" s="343"/>
      <c r="C175" s="343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2" t="s">
        <v>292</v>
      </c>
      <c r="C178" s="342"/>
      <c r="J178" t="str">
        <f>D18</f>
        <v>BEJA</v>
      </c>
    </row>
    <row r="179" spans="1:10" ht="33" customHeight="1" x14ac:dyDescent="0.25">
      <c r="A179" s="277" t="s">
        <v>280</v>
      </c>
      <c r="B179" s="343">
        <f>'A1 Technique'!D199</f>
        <v>0.89189189189189189</v>
      </c>
      <c r="C179" s="343"/>
    </row>
    <row r="180" spans="1:10" ht="33" customHeight="1" x14ac:dyDescent="0.25">
      <c r="A180" s="276" t="s">
        <v>281</v>
      </c>
      <c r="B180" s="343" t="e">
        <f>'A2 Technique'!D199</f>
        <v>#DIV/0!</v>
      </c>
      <c r="C180" s="343"/>
    </row>
    <row r="181" spans="1:10" ht="33" customHeight="1" x14ac:dyDescent="0.25">
      <c r="A181" s="277" t="s">
        <v>282</v>
      </c>
      <c r="B181" s="343" t="e">
        <f>'A3 Technique'!D199</f>
        <v>#DIV/0!</v>
      </c>
      <c r="C181" s="343"/>
    </row>
    <row r="182" spans="1:10" ht="33" customHeight="1" x14ac:dyDescent="0.25">
      <c r="A182" s="277" t="s">
        <v>283</v>
      </c>
      <c r="B182" s="343" t="e">
        <f>'A4 Technique'!D199</f>
        <v>#DIV/0!</v>
      </c>
      <c r="C182" s="343"/>
    </row>
    <row r="183" spans="1:10" ht="33" customHeight="1" x14ac:dyDescent="0.25">
      <c r="A183" s="276" t="s">
        <v>284</v>
      </c>
      <c r="B183" s="343"/>
      <c r="C183" s="343"/>
    </row>
    <row r="184" spans="1:10" ht="18" x14ac:dyDescent="0.25">
      <c r="A184" s="276" t="s">
        <v>285</v>
      </c>
      <c r="B184" s="343"/>
      <c r="C184" s="34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50" zoomScaleNormal="100" zoomScaleSheetLayoutView="5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BEJA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 t="s">
        <v>497</v>
      </c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 t="s">
        <v>496</v>
      </c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>
        <v>43573</v>
      </c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>
        <f>D730</f>
        <v>0.84444444444444444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47" x14ac:dyDescent="0.4">
      <c r="A35" s="97" t="s">
        <v>400</v>
      </c>
      <c r="B35" s="89">
        <v>0</v>
      </c>
      <c r="C35" s="98">
        <f>IF(B35=0, -5, "0")</f>
        <v>-5</v>
      </c>
      <c r="D35" s="90" t="s">
        <v>475</v>
      </c>
      <c r="E35" s="90" t="s">
        <v>476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0.75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0.6428571428571429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0.72222222222222221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43573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43573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43573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43573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43573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43573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43573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43573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43573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66" customHeight="1" x14ac:dyDescent="0.4">
      <c r="A580" s="88" t="s">
        <v>45</v>
      </c>
      <c r="B580" s="89">
        <v>0</v>
      </c>
      <c r="C580" s="89"/>
      <c r="D580" s="90" t="s">
        <v>477</v>
      </c>
      <c r="E580" s="90" t="s">
        <v>478</v>
      </c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16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>
        <f>D588/(COUNT(B579:C587)*2)</f>
        <v>0.88888888888888884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479</v>
      </c>
      <c r="E592" s="90" t="s">
        <v>480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84" x14ac:dyDescent="0.4">
      <c r="A596" s="265" t="s">
        <v>88</v>
      </c>
      <c r="B596" s="89">
        <v>1</v>
      </c>
      <c r="C596" s="116" t="str">
        <f>IF(B596=0, -5, "0")</f>
        <v>0</v>
      </c>
      <c r="D596" s="337" t="s">
        <v>501</v>
      </c>
      <c r="E596" s="338" t="s">
        <v>498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36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F602" s="90"/>
      <c r="G602" s="83"/>
    </row>
    <row r="603" spans="1:7" ht="28.5" customHeight="1" x14ac:dyDescent="0.4">
      <c r="A603" s="128" t="s">
        <v>327</v>
      </c>
      <c r="B603" s="89" t="s">
        <v>30</v>
      </c>
      <c r="C603" s="89"/>
      <c r="D603" s="88"/>
      <c r="E603" s="90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0.6</v>
      </c>
      <c r="E605" s="91"/>
      <c r="F605" s="90"/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21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>
        <f>D606/(COUNT(B592:C597,B599:C605)*2)</f>
        <v>0.875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37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>
        <f>D609/(COUNT(B579:C587,B592:C605)*2)</f>
        <v>0.88095238095238093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43573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2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>
        <f>D627/(COUNT(B618:C626)*2)</f>
        <v>1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42" x14ac:dyDescent="0.4">
      <c r="A631" s="88" t="s">
        <v>83</v>
      </c>
      <c r="B631" s="89">
        <v>1</v>
      </c>
      <c r="C631" s="89"/>
      <c r="D631" s="130" t="s">
        <v>481</v>
      </c>
      <c r="E631" s="90" t="s">
        <v>480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63.75" x14ac:dyDescent="0.45">
      <c r="A644" s="155" t="s">
        <v>50</v>
      </c>
      <c r="B644" s="89">
        <v>1</v>
      </c>
      <c r="C644" s="99">
        <f>IF(B644=0, -10, IF(B644=1, -5, "0"))</f>
        <v>-5</v>
      </c>
      <c r="D644" s="135" t="s">
        <v>482</v>
      </c>
      <c r="E644" s="90" t="s">
        <v>483</v>
      </c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8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0.5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42" x14ac:dyDescent="0.4">
      <c r="A654" s="109" t="s">
        <v>223</v>
      </c>
      <c r="B654" s="89">
        <v>1</v>
      </c>
      <c r="C654" s="89"/>
      <c r="D654" s="111" t="s">
        <v>484</v>
      </c>
      <c r="E654" s="90" t="s">
        <v>480</v>
      </c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49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0.81666666666666665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43573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105" x14ac:dyDescent="0.4">
      <c r="A697" s="177" t="s">
        <v>318</v>
      </c>
      <c r="B697" s="89">
        <v>0</v>
      </c>
      <c r="C697" s="99"/>
      <c r="D697" s="88" t="s">
        <v>485</v>
      </c>
      <c r="E697" s="90" t="s">
        <v>486</v>
      </c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0.92307692307692313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43573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152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0.84444444444444444</v>
      </c>
      <c r="E730" s="3"/>
      <c r="F730" s="3"/>
    </row>
  </sheetData>
  <sheetProtection algorithmName="SHA-512" hashValue="SURDHtt9H0OKtXWhLP0yDPmytqLBW2FhSgAIYCyRNl5qgkbeCmIPqb6hRPNuHPGNvD1zICeo/vSU3SXtUGmTBg==" saltValue="BeVNejGAHt6Z2XQMHRIVbw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20" sqref="D2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BEJA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Directeur magasin M Rabii GUIZANI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43573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>
        <f>D199</f>
        <v>0.89189189189189189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10</v>
      </c>
    </row>
    <row r="23" spans="1:7" x14ac:dyDescent="0.3">
      <c r="A23" s="449" t="s">
        <v>251</v>
      </c>
      <c r="B23" s="452"/>
      <c r="C23" s="45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33" x14ac:dyDescent="0.3">
      <c r="A48" s="4" t="s">
        <v>192</v>
      </c>
      <c r="B48" s="42">
        <v>1</v>
      </c>
      <c r="C48" s="42"/>
      <c r="D48" s="43" t="s">
        <v>487</v>
      </c>
      <c r="E48" s="43" t="s">
        <v>488</v>
      </c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11</v>
      </c>
    </row>
    <row r="53" spans="1:6" x14ac:dyDescent="0.3">
      <c r="A53" s="449" t="s">
        <v>251</v>
      </c>
      <c r="B53" s="452"/>
      <c r="C53" s="453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66.75" x14ac:dyDescent="0.35">
      <c r="A56" s="15" t="s">
        <v>148</v>
      </c>
      <c r="B56" s="42" t="s">
        <v>30</v>
      </c>
      <c r="C56" s="4" t="str">
        <f>IF(B56=0, -5, "0")</f>
        <v>0</v>
      </c>
      <c r="D56" s="43" t="s">
        <v>489</v>
      </c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99" x14ac:dyDescent="0.3">
      <c r="A58" s="5" t="s">
        <v>205</v>
      </c>
      <c r="B58" s="42">
        <v>0</v>
      </c>
      <c r="C58" s="42"/>
      <c r="D58" s="43" t="s">
        <v>499</v>
      </c>
      <c r="E58" s="43" t="s">
        <v>495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49.5" x14ac:dyDescent="0.3">
      <c r="A62" s="4" t="s">
        <v>249</v>
      </c>
      <c r="B62" s="42">
        <v>1</v>
      </c>
      <c r="C62" s="42"/>
      <c r="D62" s="43" t="s">
        <v>490</v>
      </c>
      <c r="E62" s="43" t="s">
        <v>491</v>
      </c>
      <c r="F62" s="42"/>
    </row>
    <row r="63" spans="1:6" x14ac:dyDescent="0.3">
      <c r="A63" s="449" t="s">
        <v>34</v>
      </c>
      <c r="B63" s="452"/>
      <c r="C63" s="453"/>
      <c r="D63" s="331">
        <f>SUM(B56:C62)</f>
        <v>9</v>
      </c>
    </row>
    <row r="64" spans="1:6" x14ac:dyDescent="0.3">
      <c r="A64" s="449" t="s">
        <v>251</v>
      </c>
      <c r="B64" s="452"/>
      <c r="C64" s="453"/>
      <c r="D64" s="332">
        <f>D63/(COUNT(B56:C62)*2)</f>
        <v>0.75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16</v>
      </c>
    </row>
    <row r="162" spans="1:6" x14ac:dyDescent="0.3">
      <c r="A162" s="449" t="s">
        <v>251</v>
      </c>
      <c r="B162" s="452"/>
      <c r="C162" s="45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2</v>
      </c>
    </row>
    <row r="170" spans="1:6" x14ac:dyDescent="0.3">
      <c r="A170" s="449" t="s">
        <v>251</v>
      </c>
      <c r="B170" s="452"/>
      <c r="C170" s="45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8</v>
      </c>
    </row>
    <row r="178" spans="1:7" x14ac:dyDescent="0.3">
      <c r="A178" s="449" t="s">
        <v>251</v>
      </c>
      <c r="B178" s="452"/>
      <c r="C178" s="45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ht="49.5" x14ac:dyDescent="0.3">
      <c r="A181" s="16" t="s">
        <v>270</v>
      </c>
      <c r="B181" s="42">
        <v>0</v>
      </c>
      <c r="C181" s="42"/>
      <c r="D181" s="43" t="s">
        <v>492</v>
      </c>
      <c r="E181" s="43" t="s">
        <v>493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8</v>
      </c>
    </row>
    <row r="187" spans="1:7" x14ac:dyDescent="0.3">
      <c r="A187" s="449" t="s">
        <v>251</v>
      </c>
      <c r="B187" s="452"/>
      <c r="C187" s="453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ht="33" x14ac:dyDescent="0.3">
      <c r="A190" s="16" t="s">
        <v>308</v>
      </c>
      <c r="B190" s="42">
        <v>0</v>
      </c>
      <c r="C190" s="42"/>
      <c r="D190" s="43" t="s">
        <v>502</v>
      </c>
      <c r="E190" s="43" t="s">
        <v>494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2</v>
      </c>
    </row>
    <row r="195" spans="1:6" x14ac:dyDescent="0.3">
      <c r="A195" s="449" t="s">
        <v>251</v>
      </c>
      <c r="B195" s="452"/>
      <c r="C195" s="453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0.7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0.89189189189189189</v>
      </c>
    </row>
  </sheetData>
  <sheetProtection algorithmName="SHA-512" hashValue="q1nVHJFWDdS/zvDb3M4jBNFEODNKsKC203OpVq/wDfThJkvGmAjWMg6O1HJQagQkcq4oikUCZCML6gsBSusukQ==" saltValue="fvyHeTfnLNqKKGuIRPByEg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BEJA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BEJA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Directeur magasin M Rabii GUIZANI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43573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BEJA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BEJA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Directeur magasin M Rabii GUIZANI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43573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BEJA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BEJA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Directeur magasin M Rabii GUIZANI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43573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2019-04-23T18:06:09Z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