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 Béja\"/>
    </mc:Choice>
  </mc:AlternateContent>
  <bookViews>
    <workbookView xWindow="0" yWindow="0" windowWidth="20490" windowHeight="65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Technique'!$A$1:$G$199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" i="38" l="1"/>
  <c r="B9" i="39"/>
  <c r="B8" i="39"/>
  <c r="E700" i="38" l="1"/>
  <c r="B10" i="39"/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<sst xmlns="http://schemas.openxmlformats.org/spreadsheetml/2006/main" count="5790" uniqueCount="525">
  <si>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</si>
  <si>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</si>
  <si>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</si>
  <si>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</si>
  <si>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</si>
  <si>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</si>
  <si>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</si>
  <si>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</si>
  <si>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</si>
  <si>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</si>
  <si>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</si>
  <si>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</si>
  <si>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</si>
  <si>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</si>
  <si>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</si>
  <si>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</si>
  <si>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</si>
  <si>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</si>
  <si>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</si>
  <si>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</si>
  <si>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</si>
  <si>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</si>
  <si>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</si>
  <si>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</si>
  <si>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</si>
  <si>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</si>
  <si>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</si>
  <si>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</si>
  <si>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</si>
  <si>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</si>
  <si>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</si>
  <si>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</si>
  <si>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</si>
  <si>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</si>
  <si>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</si>
  <si>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</si>
  <si>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</si>
  <si>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</si>
  <si>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</si>
  <si>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</si>
  <si>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</si>
  <si>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</si>
  <si>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</si>
  <si>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</si>
  <si>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</si>
  <si>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</si>
  <si>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</si>
  <si>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</si>
  <si>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</si>
  <si>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</si>
  <si>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</si>
  <si>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</si>
  <si>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</si>
  <si>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</si>
  <si>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</si>
  <si>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</si>
  <si>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</si>
  <si>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</si>
  <si>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</si>
  <si>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</si>
  <si>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</si>
  <si>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</si>
  <si>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</si>
  <si>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</si>
  <si>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</si>
  <si>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</si>
  <si>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</si>
  <si>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</si>
  <si>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</si>
  <si>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</si>
  <si>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</si>
  <si>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</si>
  <si>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</si>
  <si>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</si>
  <si>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</si>
  <si>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</si>
  <si>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</si>
  <si>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</si>
  <si>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</si>
  <si>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</si>
  <si>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</si>
  <si>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</si>
  <si>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</si>
  <si>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</si>
  <si>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</si>
  <si>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</si>
  <si>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</si>
  <si>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</si>
  <si>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</si>
  <si>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</si>
  <si>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</si>
  <si>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</si>
  <si>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</si>
  <si>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</si>
  <si>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</si>
  <si>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</si>
  <si>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</si>
  <si>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</si>
  <si>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</si>
  <si>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</si>
  <si>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</si>
  <si>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</si>
  <si>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</si>
  <si>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</si>
  <si>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</si>
  <si>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</si>
  <si>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</si>
  <si>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</si>
  <si>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</si>
  <si>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</si>
  <si>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</si>
  <si>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</si>
  <si>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</si>
  <si>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</si>
  <si>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</si>
  <si>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</si>
  <si>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</si>
  <si>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</si>
  <si>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</si>
  <si>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</si>
  <si>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</si>
  <si>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</si>
  <si>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</si>
  <si>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</si>
  <si>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</si>
  <si>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</si>
  <si>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</si>
  <si>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</si>
  <si>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</si>
  <si>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</si>
  <si>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</si>
  <si>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</si>
  <si>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</si>
  <si>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</si>
  <si>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</si>
  <si>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</si>
  <si>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</si>
  <si>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</si>
  <si>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</si>
  <si>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</si>
  <si>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</si>
  <si>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</si>
  <si>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</si>
  <si>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</si>
  <si>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</si>
  <si>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</si>
  <si>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</si>
  <si>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</si>
  <si>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</si>
  <si>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</si>
  <si>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</si>
  <si>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</si>
  <si>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</si>
  <si>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</si>
  <si>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</si>
  <si>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</si>
  <si>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</si>
  <si>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</si>
  <si>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</si>
  <si>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</si>
  <si>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</si>
  <si>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</si>
  <si>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</si>
  <si>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</si>
  <si>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</si>
  <si>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</si>
  <si>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</si>
  <si>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</si>
  <si>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</si>
  <si>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</si>
  <si>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</si>
  <si>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</si>
  <si>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</si>
  <si>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</si>
  <si>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</si>
  <si>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</si>
  <si>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</si>
  <si>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</si>
  <si>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</si>
  <si>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</si>
  <si>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</si>
  <si>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</si>
  <si>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</si>
  <si>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</si>
  <si>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</si>
  <si>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</si>
  <si>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</si>
  <si>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</si>
  <si>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</si>
  <si>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</si>
  <si>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</si>
  <si>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</si>
  <si>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</si>
  <si>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</si>
  <si>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</si>
  <si>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</si>
  <si>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</si>
  <si>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</si>
  <si>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</si>
  <si>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</si>
  <si>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</si>
  <si>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</si>
  <si>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</si>
  <si>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</si>
  <si>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</si>
  <si>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</si>
  <si>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</si>
  <si>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</si>
  <si>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</si>
  <si>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</si>
  <si>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</si>
  <si>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</si>
  <si>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</si>
  <si>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</si>
  <si>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</si>
  <si>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</si>
  <si>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</si>
  <si>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</si>
  <si>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</si>
  <si>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</si>
  <si>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</si>
  <si>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</si>
  <si>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</si>
  <si>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</si>
  <si>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</si>
  <si>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</si>
  <si>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</si>
  <si>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</si>
  <si>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</si>
  <si>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</si>
  <si>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</si>
  <si>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</si>
  <si>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</si>
  <si>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</si>
  <si>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</si>
  <si>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</si>
  <si>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</si>
  <si>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</si>
  <si>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</si>
  <si>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</si>
  <si>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</si>
  <si>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</si>
  <si>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</si>
  <si>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</si>
  <si>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</si>
  <si>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</si>
  <si>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</si>
  <si>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</si>
  <si>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</si>
  <si>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</si>
  <si>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</si>
  <si>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</si>
  <si>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</si>
  <si>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</si>
  <si>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</si>
  <si>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</si>
  <si>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</si>
  <si>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</si>
  <si>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</si>
  <si>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</si>
  <si>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</si>
  <si>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</si>
  <si>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</si>
  <si>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</si>
  <si>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</si>
  <si>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</si>
  <si>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</si>
  <si>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</si>
  <si>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</si>
  <si>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</si>
  <si>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</si>
  <si>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</si>
  <si>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</si>
  <si>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</si>
  <si>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</si>
  <si>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</si>
  <si>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</si>
  <si>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</si>
  <si>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</si>
  <si>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</si>
  <si>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</si>
  <si>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</si>
  <si>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</si>
  <si>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</si>
  <si>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</si>
  <si>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</si>
  <si>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</si>
  <si>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</si>
  <si>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</si>
  <si>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</si>
  <si>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</si>
  <si>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</si>
  <si>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</si>
  <si>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</si>
  <si>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</si>
  <si>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</si>
  <si>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</si>
  <si>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</si>
  <si>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</si>
  <si>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</si>
  <si>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</si>
  <si>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</si>
  <si>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</si>
  <si>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</si>
  <si>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</si>
  <si>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</si>
  <si>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</si>
  <si>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</si>
  <si>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</si>
  <si>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</si>
  <si>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</si>
  <si>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</si>
  <si>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</si>
  <si>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</si>
  <si>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</si>
  <si>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</si>
  <si>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</si>
  <si>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</si>
  <si>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</si>
  <si>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</si>
  <si>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</si>
  <si>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</si>
  <si>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</si>
  <si>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</si>
  <si>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</si>
  <si>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</si>
  <si>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</si>
  <si>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</si>
  <si>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</si>
  <si>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</si>
  <si>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</si>
  <si>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</si>
  <si>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</si>
  <si>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</si>
  <si>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</si>
  <si>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</si>
  <si>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</si>
  <si>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</si>
  <si>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</si>
  <si>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</si>
  <si>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</si>
  <si>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</si>
  <si>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</si>
  <si>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</si>
  <si>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</si>
  <si>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</si>
  <si>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</si>
  <si>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</si>
  <si>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</si>
  <si>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</si>
  <si>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</si>
  <si>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</si>
  <si>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</si>
  <si>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</si>
  <si>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</si>
  <si>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</si>
  <si>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</si>
  <si>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</si>
  <si>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</si>
  <si>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</si>
  <si>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</si>
  <si>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</si>
  <si>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</si>
  <si>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</si>
  <si>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</si>
  <si>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</si>
  <si>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</si>
  <si>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</si>
  <si>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</si>
  <si>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</si>
  <si>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</si>
  <si>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</si>
  <si>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</si>
  <si>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</si>
  <si>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</si>
  <si>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</si>
  <si>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</si>
  <si>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</si>
  <si>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</si>
  <si>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</si>
  <si>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</si>
  <si>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</si>
  <si>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</si>
  <si>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</si>
  <si>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</si>
  <si>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</si>
  <si>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</si>
  <si>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</si>
  <si>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</si>
  <si>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</si>
  <si>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</si>
  <si>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</si>
  <si>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</si>
  <si>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</si>
  <si>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</si>
  <si>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</si>
  <si>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</si>
  <si>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</si>
  <si>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</si>
  <si>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</si>
  <si>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</si>
  <si>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</si>
  <si>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</si>
  <si>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</si>
  <si>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</si>
  <si>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</si>
  <si>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</si>
  <si>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</si>
  <si>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</si>
  <si>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</si>
  <si>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</si>
  <si>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</si>
  <si>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</si>
  <si>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</si>
  <si>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</si>
  <si>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</si>
  <si>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</si>
  <si>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</si>
  <si>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</si>
  <si>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</si>
  <si>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</si>
  <si>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</si>
  <si>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</si>
  <si>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</si>
  <si>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</si>
  <si>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</si>
  <si>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</si>
  <si>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</si>
  <si>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</si>
  <si>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</si>
  <si>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</si>
  <si>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</si>
  <si>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</si>
  <si>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</si>
  <si>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</si>
  <si>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</si>
  <si>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</si>
  <si>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</si>
  <si>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</si>
  <si>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</si>
  <si>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</si>
  <si>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</si>
  <si>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</si>
  <si>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</si>
  <si>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</si>
  <si>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</si>
  <si>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</si>
  <si>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</si>
  <si>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</si>
  <si>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</si>
  <si>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</si>
  <si>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</si>
  <si>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</si>
  <si>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</si>
  <si>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</si>
  <si>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</si>
  <si>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</si>
  <si>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</si>
  <si>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</si>
  <si>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</si>
  <si>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</si>
  <si>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</si>
  <si>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</si>
  <si>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</si>
  <si>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</si>
  <si>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</si>
  <si>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</si>
  <si>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</si>
  <si>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</si>
  <si>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</si>
  <si>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</si>
  <si>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</si>
  <si>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</si>
  <si>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</si>
  <si>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</si>
  <si>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Absence de certaines feuilles de contrôle à la réception (Exp: le 15, 16, 17, 23, 24, 27, 28, 29, 30 et 31 mars 2019).</t>
  </si>
  <si>
    <t>Veuillez assurer le contrôle et l'enregistrement quotidien des paramètres de contrôle à la réception.</t>
  </si>
  <si>
    <t>Stockage simultané des produits alimentaires avec les produits de nettoyage (voir photo).</t>
  </si>
  <si>
    <t>Assurer la séparation entre les différents produits.</t>
  </si>
  <si>
    <t>Les linéaires des pâtes, semoules, farines et sucres n'étaient pas propres le jour de l'audit.</t>
  </si>
  <si>
    <t>Renforcer le nettoyage.</t>
  </si>
  <si>
    <t>Présence de piqures de moisissure sur les fixateurs des prix</t>
  </si>
  <si>
    <t>Présence d'un cake "DONUTS" dont la DLC était dépassée depuis le 07/04/19.</t>
  </si>
  <si>
    <t>Renforcer le contrôle des DLC des produits.</t>
  </si>
  <si>
    <t>Le meuble d'exposition des glaces n'était pas propre le jour de l'audit.</t>
  </si>
  <si>
    <t>Absence de la procédure de destruction des produits.</t>
  </si>
  <si>
    <t>Veuillez télécharger et afficher la procédure de destruction des produits.</t>
  </si>
  <si>
    <t>Présence de certaines étagères dont la peinture était écaillée.</t>
  </si>
  <si>
    <t>Repeindre ces étagères.</t>
  </si>
  <si>
    <t>Absence de chambre froide. Les petites quantités réceptionnées étaient exposés directement sur les meubles (pas de stockage).</t>
  </si>
  <si>
    <t>Présence de deux lampes non fonctionnelles au niveau du meuble froid d'exposition des yaourts.</t>
  </si>
  <si>
    <t>Remplacer les lampes non fonctionnelles.</t>
  </si>
  <si>
    <t>Absence de local poubelles. Les bennes à ordures étaient communes pour le magasin et les habitants à proximité.</t>
  </si>
  <si>
    <t>Prévoir un local spécifique pour les poubelles.</t>
  </si>
  <si>
    <t>Veuillez traiter les écarts techniques.</t>
  </si>
  <si>
    <t>Veuillez repeindre ces éléments et remplacer la partie manquante des grilles d'aération..</t>
  </si>
  <si>
    <t>Directeur magasin M Rabii GUIZANI</t>
  </si>
  <si>
    <t>M Souheil DRAOUI</t>
  </si>
  <si>
    <t>Veuillez ne pas exposer les boites de conserves cabossés.</t>
  </si>
  <si>
    <t xml:space="preserve">La peinture était écaillée à plusieurs niveaux au niveau du meuble froid d'exposition des produits laitiers.
Présence d'une partie des grilles d'aération démontée au niveau du même meuble (produits laitiers). </t>
  </si>
  <si>
    <t>BEJA</t>
  </si>
  <si>
    <t>Présence de certaines boites de conserves (tomates, confitures, …) cabossés. Renforcer le tri à la réception.</t>
  </si>
  <si>
    <t>La plupart des écarts techniques n'ont pas étaient traités.</t>
  </si>
  <si>
    <t>M Dhia Mechlaoui</t>
  </si>
  <si>
    <t>Corrects.</t>
  </si>
  <si>
    <t>Réparer la grille.</t>
  </si>
  <si>
    <t>Ecaillement du revêtement du meuble froid d'exposition des produits laitiers.</t>
  </si>
  <si>
    <t>Entretenir le meuble.</t>
  </si>
  <si>
    <t>Les mentions légales (DF et DLC) étaient illisibles sur plusieurs sachets de poudre à crème pâtissière (la pâtissière).</t>
  </si>
  <si>
    <t>Renforcer le contrôle des mentions légales à la réception et exposition des produits aux linéaires.</t>
  </si>
  <si>
    <t>Présence d’un appât libre au niveau de l’espace de vente (prés du gondole).</t>
  </si>
  <si>
    <t>Mettre les appâts à l'intérieur des portes appâts. (produit chimique nocif).</t>
  </si>
  <si>
    <t>Absence d'un local poubelle.</t>
  </si>
  <si>
    <t>L'aménagement d'un local poubelle est à prévoir.</t>
  </si>
  <si>
    <t>Le magasin ne dispose pas d'une presse des cartons.</t>
  </si>
  <si>
    <t>Fournir une presse cartons.</t>
  </si>
  <si>
    <t>Le nettoyage et le contrôle de la propreté des meubles est à renforcer.</t>
  </si>
  <si>
    <t>Un pot de yaourt "Danino, Délice" était endommagé et exposé au meuble froid.</t>
  </si>
  <si>
    <t>Renforcer le triage des produits non-conforme.</t>
  </si>
  <si>
    <t>Directeur magasin (M Rabii Guizani)</t>
  </si>
  <si>
    <t>Correcte.</t>
  </si>
  <si>
    <t>La grille d'aération du même meuble froid était endommagée.</t>
  </si>
  <si>
    <t>Meuble yaourts:
Températures affichées et mesurées: 6°C.
Meuble glaces:
T° mesurée: -22°C, conforme.</t>
  </si>
  <si>
    <t>La réserve était au sous-sol, le magasin ne dispose pas d'un monte-charges.</t>
  </si>
  <si>
    <t>Développement de moisissures au niveau de la jointure du meuble négatif.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</si>
</sst>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4" fillId="0" borderId="1" xfId="1" applyNumberFormat="1" applyFont="1" applyBorder="1" applyAlignment="1" applyProtection="1">
      <alignment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0.72222222222222221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2309328"/>
        <c:axId val="-1842307696"/>
      </c:barChart>
      <c:catAx>
        <c:axId val="-184230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2307696"/>
        <c:crosses val="autoZero"/>
        <c:auto val="1"/>
        <c:lblAlgn val="ctr"/>
        <c:lblOffset val="100"/>
        <c:noMultiLvlLbl val="0"/>
      </c:catAx>
      <c:valAx>
        <c:axId val="-184230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230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94176"/>
        <c:axId val="-1276696896"/>
      </c:barChart>
      <c:catAx>
        <c:axId val="-127669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696896"/>
        <c:crosses val="autoZero"/>
        <c:auto val="1"/>
        <c:lblAlgn val="ctr"/>
        <c:lblOffset val="100"/>
        <c:noMultiLvlLbl val="0"/>
      </c:catAx>
      <c:valAx>
        <c:axId val="-127669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9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0.80434782608695654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98528"/>
        <c:axId val="-1276687104"/>
      </c:barChart>
      <c:catAx>
        <c:axId val="-127669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687104"/>
        <c:crosses val="autoZero"/>
        <c:auto val="1"/>
        <c:lblAlgn val="ctr"/>
        <c:lblOffset val="100"/>
        <c:noMultiLvlLbl val="0"/>
      </c:catAx>
      <c:valAx>
        <c:axId val="-127668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9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0.81666666666666665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84384"/>
        <c:axId val="-1276695264"/>
      </c:barChart>
      <c:catAx>
        <c:axId val="-127668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695264"/>
        <c:crosses val="autoZero"/>
        <c:auto val="1"/>
        <c:lblAlgn val="ctr"/>
        <c:lblOffset val="100"/>
        <c:noMultiLvlLbl val="0"/>
      </c:catAx>
      <c:valAx>
        <c:axId val="-127669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8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0.92307692307692313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91456"/>
        <c:axId val="-1276685472"/>
      </c:barChart>
      <c:catAx>
        <c:axId val="-127669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685472"/>
        <c:crosses val="autoZero"/>
        <c:auto val="1"/>
        <c:lblAlgn val="ctr"/>
        <c:lblOffset val="100"/>
        <c:noMultiLvlLbl val="0"/>
      </c:catAx>
      <c:valAx>
        <c:axId val="-127668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9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97984"/>
        <c:axId val="-1276684928"/>
      </c:barChart>
      <c:catAx>
        <c:axId val="-127669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684928"/>
        <c:crosses val="autoZero"/>
        <c:auto val="1"/>
        <c:lblAlgn val="ctr"/>
        <c:lblOffset val="100"/>
        <c:noMultiLvlLbl val="0"/>
      </c:catAx>
      <c:valAx>
        <c:axId val="-127668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9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0.89189189189189189</c:v>
                </c:pt>
                <c:pt idx="1">
                  <c:v>0.90243902439024393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88736"/>
        <c:axId val="-1884729472"/>
      </c:barChart>
      <c:catAx>
        <c:axId val="-127668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4729472"/>
        <c:crosses val="autoZero"/>
        <c:auto val="1"/>
        <c:lblAlgn val="ctr"/>
        <c:lblOffset val="100"/>
        <c:noMultiLvlLbl val="0"/>
      </c:catAx>
      <c:valAx>
        <c:axId val="-188472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8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0.84444444444444444</c:v>
                </c:pt>
                <c:pt idx="1">
                  <c:v>0.93867924528301883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4730560"/>
        <c:axId val="-1884717504"/>
      </c:barChart>
      <c:catAx>
        <c:axId val="-188473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4717504"/>
        <c:crosses val="autoZero"/>
        <c:auto val="1"/>
        <c:lblAlgn val="ctr"/>
        <c:lblOffset val="100"/>
        <c:noMultiLvlLbl val="0"/>
      </c:catAx>
      <c:valAx>
        <c:axId val="-188471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473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0.86816816816816811</c:v>
                </c:pt>
                <c:pt idx="1">
                  <c:v>0.92055913483663132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84724032"/>
        <c:axId val="-1884720224"/>
        <c:extLst xmlns:c16r2="http://schemas.microsoft.com/office/drawing/2015/06/chart"/>
      </c:barChart>
      <c:catAx>
        <c:axId val="-18847240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4720224"/>
        <c:crosses val="autoZero"/>
        <c:auto val="1"/>
        <c:lblAlgn val="ctr"/>
        <c:lblOffset val="100"/>
        <c:noMultiLvlLbl val="0"/>
      </c:catAx>
      <c:valAx>
        <c:axId val="-18847202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47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0.745</c:v>
                </c:pt>
                <c:pt idx="1">
                  <c:v>0.71666666666666656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84730016"/>
        <c:axId val="-1884703360"/>
        <c:extLst xmlns:c16r2="http://schemas.microsoft.com/office/drawing/2015/06/chart"/>
      </c:barChart>
      <c:catAx>
        <c:axId val="-188473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4703360"/>
        <c:crosses val="autoZero"/>
        <c:auto val="1"/>
        <c:lblAlgn val="ctr"/>
        <c:lblOffset val="100"/>
        <c:noMultiLvlLbl val="0"/>
      </c:catAx>
      <c:valAx>
        <c:axId val="-188470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473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2306608"/>
        <c:axId val="-1842305520"/>
      </c:barChart>
      <c:catAx>
        <c:axId val="-184230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2305520"/>
        <c:crosses val="autoZero"/>
        <c:auto val="1"/>
        <c:lblAlgn val="ctr"/>
        <c:lblOffset val="100"/>
        <c:noMultiLvlLbl val="0"/>
      </c:catAx>
      <c:valAx>
        <c:axId val="-184230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230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4641872"/>
        <c:axId val="-1974648400"/>
      </c:barChart>
      <c:catAx>
        <c:axId val="-197464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4648400"/>
        <c:crosses val="autoZero"/>
        <c:auto val="1"/>
        <c:lblAlgn val="ctr"/>
        <c:lblOffset val="100"/>
        <c:noMultiLvlLbl val="0"/>
      </c:catAx>
      <c:valAx>
        <c:axId val="-197464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464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4640240"/>
        <c:axId val="-1974653840"/>
      </c:barChart>
      <c:catAx>
        <c:axId val="-197464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4653840"/>
        <c:crosses val="autoZero"/>
        <c:auto val="1"/>
        <c:lblAlgn val="ctr"/>
        <c:lblOffset val="100"/>
        <c:noMultiLvlLbl val="0"/>
      </c:catAx>
      <c:valAx>
        <c:axId val="-1974653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464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9062752"/>
        <c:axId val="-1559075264"/>
      </c:barChart>
      <c:catAx>
        <c:axId val="-155906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59075264"/>
        <c:crosses val="autoZero"/>
        <c:auto val="1"/>
        <c:lblAlgn val="ctr"/>
        <c:lblOffset val="100"/>
        <c:noMultiLvlLbl val="0"/>
      </c:catAx>
      <c:valAx>
        <c:axId val="-155907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906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9068192"/>
        <c:axId val="-1559066560"/>
      </c:barChart>
      <c:catAx>
        <c:axId val="-155906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59066560"/>
        <c:crosses val="autoZero"/>
        <c:auto val="1"/>
        <c:lblAlgn val="ctr"/>
        <c:lblOffset val="100"/>
        <c:noMultiLvlLbl val="0"/>
      </c:catAx>
      <c:valAx>
        <c:axId val="-1559066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906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4878864"/>
        <c:axId val="-1843914240"/>
      </c:barChart>
      <c:catAx>
        <c:axId val="-197487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3914240"/>
        <c:crosses val="autoZero"/>
        <c:auto val="1"/>
        <c:lblAlgn val="ctr"/>
        <c:lblOffset val="100"/>
        <c:noMultiLvlLbl val="0"/>
      </c:catAx>
      <c:valAx>
        <c:axId val="-184391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487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92000"/>
        <c:axId val="-1276687648"/>
      </c:barChart>
      <c:catAx>
        <c:axId val="-127669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687648"/>
        <c:crosses val="autoZero"/>
        <c:auto val="1"/>
        <c:lblAlgn val="ctr"/>
        <c:lblOffset val="100"/>
        <c:noMultiLvlLbl val="0"/>
      </c:catAx>
      <c:valAx>
        <c:axId val="-127668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9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694720"/>
        <c:axId val="-1276686016"/>
      </c:barChart>
      <c:catAx>
        <c:axId val="-1276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686016"/>
        <c:crosses val="autoZero"/>
        <c:auto val="1"/>
        <c:lblAlgn val="ctr"/>
        <c:lblOffset val="100"/>
        <c:noMultiLvlLbl val="0"/>
      </c:catAx>
      <c:valAx>
        <c:axId val="-127668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69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500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BEJA</v>
      </c>
    </row>
    <row r="24" spans="1:11" ht="33" customHeight="1" x14ac:dyDescent="0.25">
      <c r="A24" s="277" t="s">
        <v>280</v>
      </c>
      <c r="B24" s="340">
        <f>AVERAGE('A1 Exploitation'!D730,'A1 Technique'!D199)</f>
        <v>0.86816816816816811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>
        <f>AVERAGE('A2 Exploitation'!D730,'A2 Technique'!D199)</f>
        <v>0.92055913483663132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BEJA</v>
      </c>
    </row>
    <row r="34" spans="1:10" ht="33" customHeight="1" x14ac:dyDescent="0.25">
      <c r="A34" s="277" t="s">
        <v>280</v>
      </c>
      <c r="B34" s="340">
        <f>'A1 Exploitation'!D730</f>
        <v>0.84444444444444444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>
        <f>'A2 Exploitation'!D730</f>
        <v>0.93867924528301883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BEJA</v>
      </c>
    </row>
    <row r="43" spans="1:10" ht="33" customHeight="1" x14ac:dyDescent="0.25">
      <c r="A43" s="277" t="s">
        <v>280</v>
      </c>
      <c r="B43" s="340">
        <f>AVERAGE('A1 Exploitation'!D728, 'A1 Technique'!D197)</f>
        <v>0.745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>
        <f>AVERAGE('A2 Exploitation'!D728, 'A2 Technique'!D197)</f>
        <v>0.71666666666666656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BEJA</v>
      </c>
    </row>
    <row r="52" spans="1:10" ht="33" customHeight="1" x14ac:dyDescent="0.25">
      <c r="A52" s="277" t="s">
        <v>280</v>
      </c>
      <c r="B52" s="343">
        <f>'A1 Exploitation'!D48</f>
        <v>0.72222222222222221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1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BEJA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BEJA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BEJA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BEJA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BEJA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BEJA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BEJA</v>
      </c>
    </row>
    <row r="115" spans="1:10" ht="33" customHeight="1" x14ac:dyDescent="0.25">
      <c r="A115" s="277" t="s">
        <v>280</v>
      </c>
      <c r="B115" s="340" t="e">
        <f>'A1 Exploitation'!D476</f>
        <v>#DIV/0!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 t="e">
        <f>'A2 Exploitation'!D476</f>
        <v>#DIV/0!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BEJA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BEJA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BEJA</v>
      </c>
    </row>
    <row r="142" spans="1:10" ht="33" customHeight="1" x14ac:dyDescent="0.25">
      <c r="A142" s="277" t="s">
        <v>280</v>
      </c>
      <c r="B142" s="340">
        <f>'A1 Exploitation'!D610</f>
        <v>0.88095238095238093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>
        <f>'A2 Exploitation'!D610</f>
        <v>0.80434782608695654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BEJA</v>
      </c>
    </row>
    <row r="151" spans="1:10" ht="33" customHeight="1" x14ac:dyDescent="0.25">
      <c r="A151" s="277" t="s">
        <v>280</v>
      </c>
      <c r="B151" s="340">
        <f>'A1 Exploitation'!D673</f>
        <v>0.81666666666666665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>
        <f>'A2 Exploitation'!D673</f>
        <v>0.94736842105263153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BEJA</v>
      </c>
    </row>
    <row r="161" spans="1:10" ht="33" customHeight="1" x14ac:dyDescent="0.25">
      <c r="A161" s="277" t="s">
        <v>280</v>
      </c>
      <c r="B161" s="340">
        <f>'A1 Exploitation'!D702</f>
        <v>0.92307692307692313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>
        <f>'A2 Exploitation'!D702</f>
        <v>1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BEJA</v>
      </c>
    </row>
    <row r="170" spans="1:10" ht="33" customHeight="1" x14ac:dyDescent="0.25">
      <c r="A170" s="277" t="s">
        <v>280</v>
      </c>
      <c r="B170" s="340">
        <f>'A1 Exploitation'!D726</f>
        <v>1</v>
      </c>
      <c r="C170" s="340"/>
    </row>
    <row r="171" spans="1:10" ht="33" customHeight="1" x14ac:dyDescent="0.25">
      <c r="A171" s="276" t="s">
        <v>281</v>
      </c>
      <c r="B171" s="340">
        <f>'A2 Exploitation'!D726</f>
        <v>1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BEJA</v>
      </c>
    </row>
    <row r="179" spans="1:10" ht="33" customHeight="1" x14ac:dyDescent="0.25">
      <c r="A179" s="277" t="s">
        <v>280</v>
      </c>
      <c r="B179" s="340">
        <f>'A1 Technique'!D199</f>
        <v>0.89189189189189189</v>
      </c>
      <c r="C179" s="340"/>
    </row>
    <row r="180" spans="1:10" ht="33" customHeight="1" x14ac:dyDescent="0.25">
      <c r="A180" s="276" t="s">
        <v>281</v>
      </c>
      <c r="B180" s="340">
        <f>'A2 Technique'!D199</f>
        <v>0.90243902439024393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BEJA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497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496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43573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0.84444444444444444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47" x14ac:dyDescent="0.4">
      <c r="A35" s="97" t="s">
        <v>400</v>
      </c>
      <c r="B35" s="89">
        <v>0</v>
      </c>
      <c r="C35" s="98">
        <f>IF(B35=0, -5, "0")</f>
        <v>-5</v>
      </c>
      <c r="D35" s="90" t="s">
        <v>475</v>
      </c>
      <c r="E35" s="90" t="s">
        <v>476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0.75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0.6428571428571429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0.72222222222222221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43573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43573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43573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43573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43573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43573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43573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43573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43573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66" customHeight="1" x14ac:dyDescent="0.4">
      <c r="A580" s="88" t="s">
        <v>45</v>
      </c>
      <c r="B580" s="89">
        <v>0</v>
      </c>
      <c r="C580" s="89"/>
      <c r="D580" s="90" t="s">
        <v>477</v>
      </c>
      <c r="E580" s="90" t="s">
        <v>478</v>
      </c>
      <c r="F580" s="90" t="s">
        <v>297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16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0.88888888888888884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479</v>
      </c>
      <c r="E592" s="90" t="s">
        <v>480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337" t="s">
        <v>501</v>
      </c>
      <c r="E596" s="338" t="s">
        <v>498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36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F602" s="90"/>
      <c r="G602" s="83"/>
    </row>
    <row r="603" spans="1:7" ht="28.5" customHeight="1" x14ac:dyDescent="0.4">
      <c r="A603" s="128" t="s">
        <v>327</v>
      </c>
      <c r="B603" s="89" t="s">
        <v>30</v>
      </c>
      <c r="C603" s="89"/>
      <c r="D603" s="88"/>
      <c r="E603" s="90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0.6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21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0.875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0.88095238095238093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43573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2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1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42" x14ac:dyDescent="0.4">
      <c r="A631" s="88" t="s">
        <v>83</v>
      </c>
      <c r="B631" s="89">
        <v>1</v>
      </c>
      <c r="C631" s="89"/>
      <c r="D631" s="130" t="s">
        <v>481</v>
      </c>
      <c r="E631" s="90" t="s">
        <v>480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1</v>
      </c>
      <c r="C644" s="99">
        <f>IF(B644=0, -10, IF(B644=1, -5, "0"))</f>
        <v>-5</v>
      </c>
      <c r="D644" s="135" t="s">
        <v>482</v>
      </c>
      <c r="E644" s="90" t="s">
        <v>483</v>
      </c>
      <c r="F644" s="90" t="s">
        <v>297</v>
      </c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8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0.5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484</v>
      </c>
      <c r="E654" s="90" t="s">
        <v>480</v>
      </c>
      <c r="F654" s="90" t="s">
        <v>298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0.81666666666666665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43573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126" x14ac:dyDescent="0.4">
      <c r="A697" s="177" t="s">
        <v>318</v>
      </c>
      <c r="B697" s="89">
        <v>0</v>
      </c>
      <c r="C697" s="99"/>
      <c r="D697" s="88" t="s">
        <v>485</v>
      </c>
      <c r="E697" s="90" t="s">
        <v>486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0.92307692307692313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43573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152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0.84444444444444444</v>
      </c>
      <c r="E730" s="3"/>
      <c r="F730" s="3"/>
    </row>
  </sheetData>
  <sheetProtection algorithmName="SHA-512" hashValue="Z842GYSXBXwAazCcTrwUDX1g/Rju7VUHZSgBGy/BgIdl1xRJu5k2/QJsTAOnjJRCt89AdS6Pk1jswqckZc149g==" saltValue="ZunNrigNR5aWsasjfAAiUg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BEJA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Rabii GUIZANI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43573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0.89189189189189189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10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1</v>
      </c>
      <c r="C48" s="42"/>
      <c r="D48" s="43" t="s">
        <v>487</v>
      </c>
      <c r="E48" s="43" t="s">
        <v>488</v>
      </c>
      <c r="F48" s="42" t="s">
        <v>297</v>
      </c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11</v>
      </c>
    </row>
    <row r="53" spans="1:6" x14ac:dyDescent="0.3">
      <c r="A53" s="441" t="s">
        <v>251</v>
      </c>
      <c r="B53" s="442"/>
      <c r="C53" s="443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66.75" x14ac:dyDescent="0.35">
      <c r="A56" s="15" t="s">
        <v>148</v>
      </c>
      <c r="B56" s="42" t="s">
        <v>30</v>
      </c>
      <c r="C56" s="4" t="str">
        <f>IF(B56=0, -5, "0")</f>
        <v>0</v>
      </c>
      <c r="D56" s="43" t="s">
        <v>489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99" x14ac:dyDescent="0.3">
      <c r="A58" s="5" t="s">
        <v>205</v>
      </c>
      <c r="B58" s="42">
        <v>0</v>
      </c>
      <c r="C58" s="42"/>
      <c r="D58" s="43" t="s">
        <v>499</v>
      </c>
      <c r="E58" s="43" t="s">
        <v>495</v>
      </c>
      <c r="F58" s="42" t="s">
        <v>298</v>
      </c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x14ac:dyDescent="0.3">
      <c r="A62" s="4" t="s">
        <v>249</v>
      </c>
      <c r="B62" s="42">
        <v>1</v>
      </c>
      <c r="C62" s="42"/>
      <c r="D62" s="43" t="s">
        <v>490</v>
      </c>
      <c r="E62" s="43" t="s">
        <v>491</v>
      </c>
      <c r="F62" s="42" t="s">
        <v>297</v>
      </c>
    </row>
    <row r="63" spans="1:6" x14ac:dyDescent="0.3">
      <c r="A63" s="441" t="s">
        <v>34</v>
      </c>
      <c r="B63" s="442"/>
      <c r="C63" s="443"/>
      <c r="D63" s="331">
        <f>SUM(B56:C62)</f>
        <v>9</v>
      </c>
    </row>
    <row r="64" spans="1:6" x14ac:dyDescent="0.3">
      <c r="A64" s="441" t="s">
        <v>251</v>
      </c>
      <c r="B64" s="442"/>
      <c r="C64" s="443"/>
      <c r="D64" s="332">
        <f>D63/(COUNT(B56:C62)*2)</f>
        <v>0.75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8</v>
      </c>
    </row>
    <row r="178" spans="1:7" x14ac:dyDescent="0.3">
      <c r="A178" s="441" t="s">
        <v>251</v>
      </c>
      <c r="B178" s="442"/>
      <c r="C178" s="44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ht="49.5" x14ac:dyDescent="0.3">
      <c r="A181" s="16" t="s">
        <v>270</v>
      </c>
      <c r="B181" s="42">
        <v>0</v>
      </c>
      <c r="C181" s="42"/>
      <c r="D181" s="43" t="s">
        <v>492</v>
      </c>
      <c r="E181" s="43" t="s">
        <v>493</v>
      </c>
      <c r="F181" s="42" t="s">
        <v>298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8</v>
      </c>
    </row>
    <row r="187" spans="1:7" x14ac:dyDescent="0.3">
      <c r="A187" s="441" t="s">
        <v>251</v>
      </c>
      <c r="B187" s="442"/>
      <c r="C187" s="44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ht="33" x14ac:dyDescent="0.3">
      <c r="A190" s="16" t="s">
        <v>308</v>
      </c>
      <c r="B190" s="42">
        <v>0</v>
      </c>
      <c r="C190" s="42"/>
      <c r="D190" s="43" t="s">
        <v>502</v>
      </c>
      <c r="E190" s="43" t="s">
        <v>494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2</v>
      </c>
    </row>
    <row r="195" spans="1:6" x14ac:dyDescent="0.3">
      <c r="A195" s="441" t="s">
        <v>251</v>
      </c>
      <c r="B195" s="442"/>
      <c r="C195" s="44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0.7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0.89189189189189189</v>
      </c>
    </row>
  </sheetData>
  <sheetProtection algorithmName="SHA-512" hashValue="SM/3kS5u2pRox9V6cBupeG+beZTTtKCnsFC52czBpBWH46JKTAP4jSIsyssGWkzfzElx49wjTWhDLes9nDG+PA==" saltValue="yaDPtFuyW3GkBganSpm1s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XFD730"/>
  <sheetViews>
    <sheetView view="pageBreakPreview" zoomScale="60" zoomScaleNormal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BEJA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503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519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43775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0.93867924528301883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43775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44.25" customHeight="1" x14ac:dyDescent="0.4">
      <c r="A22" s="88" t="s">
        <v>158</v>
      </c>
      <c r="B22" s="89" t="s">
        <v>30</v>
      </c>
      <c r="C22" s="89"/>
      <c r="D22" s="90" t="s">
        <v>523</v>
      </c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 t="s">
        <v>504</v>
      </c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43775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43775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43775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43775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43775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43775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43775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43775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43775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47" x14ac:dyDescent="0.4">
      <c r="A596" s="265" t="s">
        <v>88</v>
      </c>
      <c r="B596" s="89">
        <v>0</v>
      </c>
      <c r="C596" s="116">
        <f>IF(B596=0, -5, "0")</f>
        <v>-5</v>
      </c>
      <c r="D596" s="181" t="s">
        <v>508</v>
      </c>
      <c r="E596" s="181" t="s">
        <v>509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3</v>
      </c>
      <c r="F605" s="90">
        <f>COUNTA('A1 Exploitation'!F579:F604)</f>
        <v>3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19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D606/(COUNT(B592:C605)*2)</f>
        <v>0.6785714285714286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D609/(COUNT(B579:C587,B592:C597,B599:C605)*2)</f>
        <v>0.80434782608695654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43775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18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1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63" x14ac:dyDescent="0.4">
      <c r="A636" s="138" t="s">
        <v>419</v>
      </c>
      <c r="B636" s="89">
        <v>1</v>
      </c>
      <c r="C636" s="99"/>
      <c r="D636" s="90" t="s">
        <v>517</v>
      </c>
      <c r="E636" s="90" t="s">
        <v>518</v>
      </c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105" x14ac:dyDescent="0.4">
      <c r="A654" s="109" t="s">
        <v>223</v>
      </c>
      <c r="B654" s="89">
        <v>0</v>
      </c>
      <c r="C654" s="89"/>
      <c r="D654" s="111" t="s">
        <v>524</v>
      </c>
      <c r="E654" s="90" t="s">
        <v>516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0.66666666666666663</v>
      </c>
      <c r="E668" s="42">
        <f>COUNTIF('A1 Exploitation'!F618:F667,"ok")</f>
        <v>2</v>
      </c>
      <c r="F668" s="90">
        <f>COUNTA('A1 Exploitation'!F618:F667)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0.8928571428571429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0.94736842105263153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43775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339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40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43775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0.93333333333333324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0.93867924528301883</v>
      </c>
      <c r="E730" s="3"/>
      <c r="F730" s="3"/>
    </row>
  </sheetData>
  <sheetProtection algorithmName="SHA-512" hashValue="eL375r+xwAAqn63+biRTJtwNhFu6MDq4fZOMMoIkvBZwCzenMFQUu4WQb4YO/nf2ZaWNof1+wj0tU2rRVOsFWg==" saltValue="YQIXRmR0kT2Eqsm+mxXAlg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719:B721 B558:B565 B506:B516 B618:B626 B122:B128 B662:B668 B710:B714 B85:B102 B312:B319 B379:B389 B465:B471 B519:B525 B417:B424 B492:B504 B292:B299 B579:B587 B654:B660 B437:B444 B66:B82 B257:B264 B348:B356 B178:B185 B536:B541 B643:B649 B269:B289 B231:B235 B681:B700 B105:B110 B140:B146 B237:B244 B449:B463 B528:B529 B484:B490 B631:B638 B30:B37 B592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G199"/>
  <sheetViews>
    <sheetView tabSelected="1"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BEJA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'A2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'A2 Exploitation'!B10:F10</f>
        <v>Directeur magasin (M Rabii Guizani)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'A2 Exploitation'!B11:F11</f>
        <v>43775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0.90243902439024393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10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520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50.25" x14ac:dyDescent="0.35">
      <c r="A56" s="15" t="s">
        <v>148</v>
      </c>
      <c r="B56" s="42">
        <v>1</v>
      </c>
      <c r="C56" s="4" t="str">
        <f>IF(B56=0, -5, "0")</f>
        <v>0</v>
      </c>
      <c r="D56" s="43" t="s">
        <v>506</v>
      </c>
      <c r="E56" s="42" t="s">
        <v>507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1</v>
      </c>
      <c r="C58" s="42"/>
      <c r="D58" s="43" t="s">
        <v>521</v>
      </c>
      <c r="E58" s="43" t="s">
        <v>505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83.25" x14ac:dyDescent="0.35">
      <c r="A60" s="15" t="s">
        <v>182</v>
      </c>
      <c r="B60" s="42">
        <v>2</v>
      </c>
      <c r="C60" s="4" t="str">
        <f>IF(B60=0, -5, "0")</f>
        <v>0</v>
      </c>
      <c r="D60" s="43" t="s">
        <v>522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12</v>
      </c>
    </row>
    <row r="64" spans="1:6" x14ac:dyDescent="0.3">
      <c r="A64" s="441" t="s">
        <v>251</v>
      </c>
      <c r="B64" s="442"/>
      <c r="C64" s="443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8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66" x14ac:dyDescent="0.3">
      <c r="A173" s="4" t="s">
        <v>152</v>
      </c>
      <c r="B173" s="42">
        <v>0</v>
      </c>
      <c r="C173" s="42"/>
      <c r="D173" s="5" t="s">
        <v>510</v>
      </c>
      <c r="E173" s="43" t="s">
        <v>511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6</v>
      </c>
    </row>
    <row r="178" spans="1:7" x14ac:dyDescent="0.3">
      <c r="A178" s="441" t="s">
        <v>251</v>
      </c>
      <c r="B178" s="442"/>
      <c r="C178" s="443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ht="49.5" x14ac:dyDescent="0.3">
      <c r="A181" s="16" t="s">
        <v>270</v>
      </c>
      <c r="B181" s="42">
        <v>0</v>
      </c>
      <c r="C181" s="42"/>
      <c r="D181" s="43" t="s">
        <v>512</v>
      </c>
      <c r="E181" s="43" t="s">
        <v>513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7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ht="33" x14ac:dyDescent="0.3">
      <c r="A184" s="4" t="s">
        <v>199</v>
      </c>
      <c r="B184" s="42">
        <v>0</v>
      </c>
      <c r="C184" s="42"/>
      <c r="D184" s="43" t="s">
        <v>514</v>
      </c>
      <c r="E184" s="43" t="s">
        <v>515</v>
      </c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6</v>
      </c>
    </row>
    <row r="187" spans="1:7" x14ac:dyDescent="0.3">
      <c r="A187" s="441" t="s">
        <v>251</v>
      </c>
      <c r="B187" s="442"/>
      <c r="C187" s="443"/>
      <c r="D187" s="332">
        <f>D186/(COUNT(B181:C185)*2)</f>
        <v>0.6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0.5</v>
      </c>
      <c r="E197" s="72">
        <f>COUNTIF('A1 Technique'!F17:F193,"ok")</f>
        <v>2</v>
      </c>
      <c r="F197" s="73">
        <f>COUNTA('A1 Technique'!F17:F193)</f>
        <v>4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74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0.90243902439024393</v>
      </c>
    </row>
  </sheetData>
  <sheetProtection algorithmName="SHA-512" hashValue="SjSksakk+NM5WNzRqDfLcKkDyxuSYLLZmJs07L1uOPstMfP5Lkfq60WFnziC6dDVK9T4Fo0f8rDB06qjmvr9iQ==" saltValue="biyUBTo3+/UxEnUeIws4y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BEJA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BEJA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Rabii GUIZANI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43573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BEJA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BEJA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Rabii GUIZANI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43573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2019-11-08T16:42:25Z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791132</vt:lpwstr>
  </property>
  <property fmtid="{D5CDD505-2E9C-101B-9397-08002B2CF9AE}" name="NXPowerLiteSettings" pid="3">
    <vt:lpwstr>F7000400038000</vt:lpwstr>
  </property>
  <property fmtid="{D5CDD505-2E9C-101B-9397-08002B2CF9AE}" name="NXPowerLiteVersion" pid="4">
    <vt:lpwstr>D6.1.0</vt:lpwstr>
  </property>
  <property fmtid="{D5CDD505-2E9C-101B-9397-08002B2CF9AE}" name="TBCO_ScreenResolution" pid="5">
    <vt:lpwstr>96 96 1366 768</vt:lpwstr>
  </property>
</Properties>
</file>