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eja\2018\"/>
    </mc:Choice>
  </mc:AlternateContent>
  <bookViews>
    <workbookView xWindow="0" yWindow="0" windowWidth="15345" windowHeight="463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 s="1"/>
  <c r="B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C147" i="43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D161" i="37" s="1"/>
  <c r="D162" i="37" s="1"/>
  <c r="C156" i="37"/>
  <c r="C155" i="37"/>
  <c r="C145" i="37"/>
  <c r="C144" i="37"/>
  <c r="C138" i="37"/>
  <c r="C132" i="37"/>
  <c r="C130" i="37"/>
  <c r="C128" i="37"/>
  <c r="C127" i="37"/>
  <c r="D118" i="37"/>
  <c r="D119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C348" i="36"/>
  <c r="C344" i="36"/>
  <c r="C342" i="36"/>
  <c r="C340" i="36"/>
  <c r="D354" i="36" s="1"/>
  <c r="D355" i="36" s="1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D154" i="36" s="1"/>
  <c r="C138" i="36"/>
  <c r="C134" i="36"/>
  <c r="C132" i="36"/>
  <c r="C131" i="36"/>
  <c r="C129" i="36"/>
  <c r="C125" i="36"/>
  <c r="D117" i="36"/>
  <c r="D118" i="36" s="1"/>
  <c r="C115" i="36"/>
  <c r="A106" i="36"/>
  <c r="C91" i="36"/>
  <c r="D100" i="36" s="1"/>
  <c r="D101" i="36" s="1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37" l="1"/>
  <c r="D150" i="37" s="1"/>
  <c r="D133" i="37"/>
  <c r="D134" i="37" s="1"/>
  <c r="D102" i="37"/>
  <c r="D103" i="37" s="1"/>
  <c r="D63" i="37"/>
  <c r="D64" i="37" s="1"/>
  <c r="D533" i="36"/>
  <c r="D534" i="36" s="1"/>
  <c r="B161" i="29" s="1"/>
  <c r="D477" i="36"/>
  <c r="D480" i="36" s="1"/>
  <c r="D481" i="36" s="1"/>
  <c r="B133" i="29" s="1"/>
  <c r="D440" i="36"/>
  <c r="D441" i="36" s="1"/>
  <c r="D426" i="36"/>
  <c r="D427" i="36" s="1"/>
  <c r="D406" i="36"/>
  <c r="D407" i="36" s="1"/>
  <c r="D502" i="43"/>
  <c r="D503" i="43" s="1"/>
  <c r="B143" i="29" s="1"/>
  <c r="D500" i="43"/>
  <c r="D532" i="43"/>
  <c r="B532" i="43" s="1"/>
  <c r="D543" i="43"/>
  <c r="B543" i="43" s="1"/>
  <c r="D386" i="43"/>
  <c r="B386" i="43" s="1"/>
  <c r="D533" i="43"/>
  <c r="D534" i="43" s="1"/>
  <c r="B162" i="29" s="1"/>
  <c r="D201" i="43"/>
  <c r="D202" i="43" s="1"/>
  <c r="D153" i="43"/>
  <c r="B153" i="43" s="1"/>
  <c r="D154" i="43" s="1"/>
  <c r="D387" i="36"/>
  <c r="D388" i="36" s="1"/>
  <c r="D373" i="36"/>
  <c r="D374" i="36" s="1"/>
  <c r="D357" i="36"/>
  <c r="D358" i="36" s="1"/>
  <c r="B106" i="29" s="1"/>
  <c r="D314" i="36"/>
  <c r="D315" i="36" s="1"/>
  <c r="D201" i="36"/>
  <c r="D202" i="36" s="1"/>
  <c r="D84" i="36"/>
  <c r="D85" i="36" s="1"/>
  <c r="D42" i="36"/>
  <c r="D43" i="36" s="1"/>
  <c r="D544" i="43"/>
  <c r="D45" i="31"/>
  <c r="D46" i="31" s="1"/>
  <c r="B55" i="29" s="1"/>
  <c r="D43" i="31"/>
  <c r="D102" i="36"/>
  <c r="D103" i="36" s="1"/>
  <c r="B61" i="29" s="1"/>
  <c r="D195" i="35"/>
  <c r="D155" i="36"/>
  <c r="D478" i="36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43" i="36" l="1"/>
  <c r="D444" i="36" s="1"/>
  <c r="B124" i="29" s="1"/>
  <c r="D157" i="43"/>
  <c r="D158" i="43" s="1"/>
  <c r="B71" i="29" s="1"/>
  <c r="D155" i="43"/>
  <c r="D547" i="43"/>
  <c r="B44" i="29" s="1"/>
  <c r="D390" i="36"/>
  <c r="D391" i="36" s="1"/>
  <c r="B115" i="29" s="1"/>
  <c r="D317" i="36"/>
  <c r="D318" i="36" s="1"/>
  <c r="B97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<sst xmlns="http://schemas.openxmlformats.org/spreadsheetml/2006/main" count="3783" uniqueCount="428">
  <si>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</si>
  <si>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</si>
  <si>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</si>
  <si>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</si>
  <si>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</si>
  <si>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</si>
  <si>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</si>
  <si>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</si>
  <si>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</si>
  <si>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</si>
  <si>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</si>
  <si>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</si>
  <si>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</si>
  <si>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</si>
  <si>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</si>
  <si>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</si>
  <si>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</si>
  <si>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</si>
  <si>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</si>
  <si>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</si>
  <si>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</si>
  <si>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</si>
  <si>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</si>
  <si>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</si>
  <si>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</si>
  <si>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</si>
  <si>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</si>
  <si>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</si>
  <si>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</si>
  <si>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</si>
  <si>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</si>
  <si>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</si>
  <si>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</si>
  <si>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</si>
  <si>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</si>
  <si>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</si>
  <si>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</si>
  <si>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</si>
  <si>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</si>
  <si>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</si>
  <si>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</si>
  <si>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</si>
  <si>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</si>
  <si>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</si>
  <si>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</si>
  <si>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</si>
  <si>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</si>
  <si>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</si>
  <si>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</si>
  <si>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</si>
  <si>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</si>
  <si>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</si>
  <si>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</si>
  <si>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</si>
  <si>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</si>
  <si>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</si>
  <si>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</si>
  <si>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</si>
  <si>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</si>
  <si>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</si>
  <si>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</si>
  <si>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</si>
  <si>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</si>
  <si>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</si>
  <si>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</si>
  <si>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</si>
  <si>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</si>
  <si>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</si>
  <si>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</si>
  <si>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</si>
  <si>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</si>
  <si>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</si>
  <si>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</si>
  <si>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</si>
  <si>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</si>
  <si>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</si>
  <si>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</si>
  <si>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</si>
  <si>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</si>
  <si>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</si>
  <si>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</si>
  <si>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</si>
  <si>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</si>
  <si>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</si>
  <si>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</si>
  <si>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</si>
  <si>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</si>
  <si>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</si>
  <si>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</si>
  <si>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</si>
  <si>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</si>
  <si>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</si>
  <si>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</si>
  <si>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</si>
  <si>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</si>
  <si>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</si>
  <si>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</si>
  <si>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</si>
  <si>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</si>
  <si>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</si>
  <si>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</si>
  <si>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</si>
  <si>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</si>
  <si>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</si>
  <si>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</si>
  <si>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</si>
  <si>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</si>
  <si>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</si>
  <si>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</si>
  <si>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</si>
  <si>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</si>
  <si>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</si>
  <si>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</si>
  <si>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</si>
  <si>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</si>
  <si>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</si>
  <si>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</si>
  <si>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</si>
  <si>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</si>
  <si>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</si>
  <si>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</si>
  <si>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</si>
  <si>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</si>
  <si>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</si>
  <si>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</si>
  <si>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</si>
  <si>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</si>
  <si>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</si>
  <si>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</si>
  <si>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</si>
  <si>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</si>
  <si>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</si>
  <si>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</si>
  <si>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</si>
  <si>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</si>
  <si>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</si>
  <si>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</si>
  <si>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</si>
  <si>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</si>
  <si>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</si>
  <si>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</si>
  <si>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</si>
  <si>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</si>
  <si>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</si>
  <si>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</si>
  <si>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</si>
  <si>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</si>
  <si>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</si>
  <si>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</si>
  <si>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</si>
  <si>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</si>
  <si>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</si>
  <si>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</si>
  <si>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</si>
  <si>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</si>
  <si>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</si>
  <si>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</si>
  <si>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</si>
  <si>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</si>
  <si>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</si>
  <si>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</si>
  <si>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</si>
  <si>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</si>
  <si>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</si>
  <si>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</si>
  <si>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</si>
  <si>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</si>
  <si>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</si>
  <si>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</si>
  <si>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</si>
  <si>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</si>
  <si>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</si>
  <si>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</si>
  <si>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</si>
  <si>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</si>
  <si>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</si>
  <si>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</si>
  <si>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</si>
  <si>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</si>
  <si>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</si>
  <si>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</si>
  <si>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</si>
  <si>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</si>
  <si>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</si>
  <si>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</si>
  <si>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</si>
  <si>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</si>
  <si>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</si>
  <si>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</si>
  <si>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</si>
  <si>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</si>
  <si>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</si>
  <si>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</si>
  <si>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</si>
  <si>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</si>
  <si>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</si>
  <si>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</si>
  <si>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</si>
  <si>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</si>
  <si>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</si>
  <si>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</si>
  <si>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</si>
  <si>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</si>
  <si>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</si>
  <si>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</si>
  <si>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</si>
  <si>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</si>
  <si>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</si>
  <si>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</si>
  <si>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</si>
  <si>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</si>
  <si>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</si>
  <si>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</si>
  <si>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</si>
  <si>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</si>
  <si>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</si>
  <si>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</si>
  <si>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</si>
  <si>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</si>
  <si>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</si>
  <si>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</si>
  <si>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</si>
  <si>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</si>
  <si>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</si>
  <si>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</si>
  <si>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</si>
  <si>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</si>
  <si>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</si>
  <si>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</si>
  <si>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</si>
  <si>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</si>
  <si>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</si>
  <si>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</si>
  <si>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</si>
  <si>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</si>
  <si>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</si>
  <si>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</si>
  <si>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</si>
  <si>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</si>
  <si>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</si>
  <si>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</si>
  <si>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</si>
  <si>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</si>
  <si>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</si>
  <si>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</si>
  <si>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</si>
  <si>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</si>
  <si>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</si>
  <si>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</si>
  <si>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</si>
  <si>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</si>
  <si>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</si>
  <si>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</si>
  <si>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</si>
  <si>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</si>
  <si>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</si>
  <si>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</si>
  <si>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</si>
  <si>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</si>
  <si>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</si>
  <si>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</si>
  <si>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</si>
  <si>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</si>
  <si>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</si>
  <si>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</si>
  <si>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</si>
  <si>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</si>
  <si>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</si>
  <si>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</si>
  <si>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</si>
  <si>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</si>
  <si>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</si>
  <si>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</si>
  <si>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</si>
  <si>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</si>
  <si>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</si>
  <si>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</si>
  <si>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</si>
  <si>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</si>
  <si>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</si>
  <si>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</si>
  <si>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</si>
  <si>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</si>
  <si>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</si>
  <si>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</si>
  <si>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</si>
  <si>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</si>
  <si>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</si>
  <si>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</si>
  <si>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</si>
  <si>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</si>
  <si>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</si>
  <si>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</si>
  <si>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</si>
  <si>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</si>
  <si>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</si>
  <si>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</si>
  <si>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</si>
  <si>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</si>
  <si>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</si>
  <si>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</si>
  <si>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</si>
  <si>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</si>
  <si>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</si>
  <si>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</si>
  <si>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</si>
  <si>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</si>
  <si>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</si>
  <si>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</si>
  <si>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</si>
  <si>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</si>
  <si>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</si>
  <si>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</si>
  <si>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</si>
  <si>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</si>
  <si>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</si>
  <si>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</si>
  <si>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</si>
  <si>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</si>
  <si>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</si>
  <si>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</si>
  <si>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</si>
  <si>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</si>
  <si>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</si>
  <si>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</si>
  <si>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</si>
  <si>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</si>
  <si>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</si>
  <si>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</si>
  <si>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</si>
  <si>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</si>
  <si>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</si>
  <si>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</si>
  <si>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</si>
  <si>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</si>
  <si>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</si>
  <si>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</si>
  <si>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</si>
  <si>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</si>
  <si>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</si>
  <si>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</si>
  <si>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</si>
  <si>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</si>
  <si>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</si>
  <si>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</si>
  <si>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</si>
  <si>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</si>
  <si>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</si>
  <si>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</si>
  <si>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</si>
  <si>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</si>
  <si>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</si>
  <si>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</si>
  <si>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</si>
  <si>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</si>
  <si>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</si>
  <si>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</si>
  <si>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</si>
  <si>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</si>
  <si>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</si>
  <si>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</si>
  <si>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</si>
  <si>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</si>
  <si>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</si>
  <si>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</si>
  <si>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</si>
  <si>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</si>
  <si>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</si>
  <si>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</si>
  <si>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</si>
  <si>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</si>
  <si>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</si>
  <si>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</si>
  <si>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</si>
  <si>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</si>
  <si>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</si>
  <si>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</si>
  <si>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</si>
  <si>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</si>
  <si>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</si>
  <si>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</si>
  <si>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</si>
  <si>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</si>
  <si>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</si>
  <si>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</si>
  <si>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</si>
  <si>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</si>
  <si>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</si>
  <si>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</si>
  <si>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</si>
  <si>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</si>
  <si>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</si>
  <si>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</si>
  <si>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</si>
  <si>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</si>
  <si>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</si>
  <si>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</si>
  <si>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</si>
  <si>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</si>
  <si>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</si>
  <si>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</si>
  <si>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</si>
  <si>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</si>
  <si>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</si>
  <si>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</si>
  <si>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</si>
  <si>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</si>
  <si>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</si>
  <si>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BEJA</t>
  </si>
  <si>
    <t>M Souheil DRAOUI</t>
  </si>
  <si>
    <t>Directeur magasin M Rabii GUIZANI</t>
  </si>
  <si>
    <t>La réception ce fait au niveau de l'entrée clients.</t>
  </si>
  <si>
    <t>L'autocontrôle du nettoyage n'était pas quotidien.</t>
  </si>
  <si>
    <t>Présence d'un paquet de couscous déchiré et fermé avec une étiquette.
Mettre en place un meuble spécifique pour la présentation du pain.</t>
  </si>
  <si>
    <t>Hygrométrie 45%, correct.</t>
  </si>
  <si>
    <t>Présence de trois tube néon au niveau des meubles froids des yaourts et des charcuterie LS.</t>
  </si>
  <si>
    <t>Absence de local poubelles. Les bennes à ordures étaient communes pour le magasin et les habitants à proximité.</t>
  </si>
  <si>
    <t>Prévoir un local spécifique pour les poubelles.</t>
  </si>
  <si>
    <t>Taux de réalisation du plan d'action précédent</t>
  </si>
  <si>
    <t>Utilisation du thermomètre de la réception. Prévoir un thermomètre pour le rayon PLS</t>
  </si>
  <si>
    <t>Renforcer le nettoyage au niveau des linéaires des pâtes, sucres et farines.
Présence de poussière sur les boittes de conserves.</t>
  </si>
  <si>
    <t>Attention, pour chaque produit ayant perdu son intégrité, un retrait de la vente est obligatoire.</t>
  </si>
  <si>
    <t>Fournir un thermomètre</t>
  </si>
  <si>
    <t xml:space="preserve">L'enregistrement des températures à cœur des produits n'a pas était réalisée (voir photo).
Utilisation d'un ancien modèle de fiche d'enregistrement. </t>
  </si>
  <si>
    <t>Télécharger les derniers modèles depuis le portail. Et procéder au respect des fréquences d'enregistrement.</t>
  </si>
  <si>
    <t>Absence de quai de réception. La marchandise est réceptionnée depuis la porte d'accès des clients.</t>
  </si>
  <si>
    <t>Prévoir une porte pour la réception. 
Etudier la possiblité d'accéder par la porte de derrière.</t>
  </si>
  <si>
    <t>Absence de chambres froides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</si>
</sst>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6871472"/>
        <c:axId val="-436390544"/>
      </c:barChart>
      <c:catAx>
        <c:axId val="-56687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6390544"/>
        <c:crosses val="autoZero"/>
        <c:auto val="1"/>
        <c:lblAlgn val="ctr"/>
        <c:lblOffset val="100"/>
        <c:noMultiLvlLbl val="0"/>
      </c:catAx>
      <c:valAx>
        <c:axId val="-436390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687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99910320"/>
        <c:axId val="-399902704"/>
      </c:barChart>
      <c:catAx>
        <c:axId val="-39991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902704"/>
        <c:crosses val="autoZero"/>
        <c:auto val="1"/>
        <c:lblAlgn val="ctr"/>
        <c:lblOffset val="100"/>
        <c:noMultiLvlLbl val="0"/>
      </c:catAx>
      <c:valAx>
        <c:axId val="-39990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9991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99909776"/>
        <c:axId val="-399898896"/>
      </c:barChart>
      <c:catAx>
        <c:axId val="-3999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898896"/>
        <c:crosses val="autoZero"/>
        <c:auto val="1"/>
        <c:lblAlgn val="ctr"/>
        <c:lblOffset val="100"/>
        <c:noMultiLvlLbl val="0"/>
      </c:catAx>
      <c:valAx>
        <c:axId val="-39989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999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99904336"/>
        <c:axId val="-399909232"/>
      </c:barChart>
      <c:catAx>
        <c:axId val="-39990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909232"/>
        <c:crosses val="autoZero"/>
        <c:auto val="1"/>
        <c:lblAlgn val="ctr"/>
        <c:lblOffset val="100"/>
        <c:noMultiLvlLbl val="0"/>
      </c:catAx>
      <c:valAx>
        <c:axId val="-39990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9990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99897264"/>
        <c:axId val="-399899440"/>
      </c:barChart>
      <c:catAx>
        <c:axId val="-39989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899440"/>
        <c:crosses val="autoZero"/>
        <c:auto val="1"/>
        <c:lblAlgn val="ctr"/>
        <c:lblOffset val="100"/>
        <c:noMultiLvlLbl val="0"/>
      </c:catAx>
      <c:valAx>
        <c:axId val="-3998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9989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99896720"/>
        <c:axId val="-399905424"/>
      </c:barChart>
      <c:catAx>
        <c:axId val="-39989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905424"/>
        <c:crosses val="autoZero"/>
        <c:auto val="1"/>
        <c:lblAlgn val="ctr"/>
        <c:lblOffset val="100"/>
        <c:noMultiLvlLbl val="0"/>
      </c:catAx>
      <c:valAx>
        <c:axId val="-3999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9989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0.92647058823529416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99905968"/>
        <c:axId val="-399903248"/>
      </c:barChart>
      <c:catAx>
        <c:axId val="-39990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903248"/>
        <c:crosses val="autoZero"/>
        <c:auto val="1"/>
        <c:lblAlgn val="ctr"/>
        <c:lblOffset val="100"/>
        <c:noMultiLvlLbl val="0"/>
      </c:catAx>
      <c:valAx>
        <c:axId val="-39990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9990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0.84615384615384615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99266048"/>
        <c:axId val="-399254624"/>
      </c:barChart>
      <c:catAx>
        <c:axId val="-39926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254624"/>
        <c:crosses val="autoZero"/>
        <c:auto val="1"/>
        <c:lblAlgn val="ctr"/>
        <c:lblOffset val="100"/>
        <c:noMultiLvlLbl val="0"/>
      </c:catAx>
      <c:valAx>
        <c:axId val="-39925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9926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0.8863122171945701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99265504"/>
        <c:axId val="-399254080"/>
        <c:extLst xmlns:c16r2="http://schemas.microsoft.com/office/drawing/2015/06/chart"/>
      </c:barChart>
      <c:catAx>
        <c:axId val="-399265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254080"/>
        <c:crosses val="autoZero"/>
        <c:auto val="1"/>
        <c:lblAlgn val="ctr"/>
        <c:lblOffset val="100"/>
        <c:noMultiLvlLbl val="0"/>
      </c:catAx>
      <c:valAx>
        <c:axId val="-3992540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265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99255712"/>
        <c:axId val="-399261152"/>
        <c:extLst xmlns:c16r2="http://schemas.microsoft.com/office/drawing/2015/06/chart"/>
      </c:barChart>
      <c:catAx>
        <c:axId val="-39925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261152"/>
        <c:crosses val="autoZero"/>
        <c:auto val="1"/>
        <c:lblAlgn val="ctr"/>
        <c:lblOffset val="100"/>
        <c:noMultiLvlLbl val="0"/>
      </c:catAx>
      <c:valAx>
        <c:axId val="-39926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25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6395984"/>
        <c:axId val="-436392176"/>
      </c:barChart>
      <c:catAx>
        <c:axId val="-43639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6392176"/>
        <c:crosses val="autoZero"/>
        <c:auto val="1"/>
        <c:lblAlgn val="ctr"/>
        <c:lblOffset val="100"/>
        <c:noMultiLvlLbl val="0"/>
      </c:catAx>
      <c:valAx>
        <c:axId val="-43639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639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6397072"/>
        <c:axId val="-436395440"/>
      </c:barChart>
      <c:catAx>
        <c:axId val="-43639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6395440"/>
        <c:crosses val="autoZero"/>
        <c:auto val="1"/>
        <c:lblAlgn val="ctr"/>
        <c:lblOffset val="100"/>
        <c:noMultiLvlLbl val="0"/>
      </c:catAx>
      <c:valAx>
        <c:axId val="-43639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639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6399792"/>
        <c:axId val="-436387824"/>
      </c:barChart>
      <c:catAx>
        <c:axId val="-43639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6387824"/>
        <c:crosses val="autoZero"/>
        <c:auto val="1"/>
        <c:lblAlgn val="ctr"/>
        <c:lblOffset val="100"/>
        <c:noMultiLvlLbl val="0"/>
      </c:catAx>
      <c:valAx>
        <c:axId val="-43638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639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6391088"/>
        <c:axId val="-436387280"/>
      </c:barChart>
      <c:catAx>
        <c:axId val="-43639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6387280"/>
        <c:crosses val="autoZero"/>
        <c:auto val="1"/>
        <c:lblAlgn val="ctr"/>
        <c:lblOffset val="100"/>
        <c:noMultiLvlLbl val="0"/>
      </c:catAx>
      <c:valAx>
        <c:axId val="-436387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639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6385648"/>
        <c:axId val="-436398160"/>
      </c:barChart>
      <c:catAx>
        <c:axId val="-43638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6398160"/>
        <c:crosses val="autoZero"/>
        <c:auto val="1"/>
        <c:lblAlgn val="ctr"/>
        <c:lblOffset val="100"/>
        <c:noMultiLvlLbl val="0"/>
      </c:catAx>
      <c:valAx>
        <c:axId val="-436398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638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6394896"/>
        <c:axId val="-436388368"/>
      </c:barChart>
      <c:catAx>
        <c:axId val="-43639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6388368"/>
        <c:crosses val="autoZero"/>
        <c:auto val="1"/>
        <c:lblAlgn val="ctr"/>
        <c:lblOffset val="100"/>
        <c:noMultiLvlLbl val="0"/>
      </c:catAx>
      <c:valAx>
        <c:axId val="-43638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639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6399248"/>
        <c:axId val="-436398704"/>
      </c:barChart>
      <c:catAx>
        <c:axId val="-43639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6398704"/>
        <c:crosses val="autoZero"/>
        <c:auto val="1"/>
        <c:lblAlgn val="ctr"/>
        <c:lblOffset val="100"/>
        <c:noMultiLvlLbl val="0"/>
      </c:catAx>
      <c:valAx>
        <c:axId val="-43639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639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0.73913043478260865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99895632"/>
        <c:axId val="-399901616"/>
      </c:barChart>
      <c:catAx>
        <c:axId val="-39989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99901616"/>
        <c:crosses val="autoZero"/>
        <c:auto val="1"/>
        <c:lblAlgn val="ctr"/>
        <c:lblOffset val="100"/>
        <c:noMultiLvlLbl val="0"/>
      </c:catAx>
      <c:valAx>
        <c:axId val="-39990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9989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8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2" t="s">
        <v>407</v>
      </c>
      <c r="B18" s="312"/>
      <c r="C18" s="312"/>
      <c r="D18" s="313" t="s">
        <v>408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4" t="s">
        <v>324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BEJA</v>
      </c>
    </row>
    <row r="24" spans="1:11" ht="33" customHeight="1" x14ac:dyDescent="0.25">
      <c r="A24" s="242" t="s">
        <v>327</v>
      </c>
      <c r="B24" s="316">
        <f>AVERAGE('A1 Exploitation'!D549,'A1 Technique'!D199)</f>
        <v>0.8863122171945701</v>
      </c>
      <c r="C24" s="316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6">
        <f>AVERAGE('A2 Exploitation'!D549,'A2 Technique'!D199)</f>
        <v>0</v>
      </c>
      <c r="C25" s="316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6">
        <f>AVERAGE('A3 Exploitation'!D549,'A3 Technique'!D199)</f>
        <v>0</v>
      </c>
      <c r="C26" s="316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6">
        <f>AVERAGE('A4 Exploitation'!D549,'A4 Technique'!D199)</f>
        <v>0</v>
      </c>
      <c r="C27" s="316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6"/>
      <c r="C28" s="316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6"/>
      <c r="C29" s="316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BEJA</v>
      </c>
    </row>
    <row r="34" spans="1:10" ht="33" customHeight="1" x14ac:dyDescent="0.25">
      <c r="A34" s="242" t="s">
        <v>327</v>
      </c>
      <c r="B34" s="316">
        <f>'A1 Exploitation'!D549</f>
        <v>0.84615384615384615</v>
      </c>
      <c r="C34" s="316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6">
        <f>'A2 Exploitation'!D549</f>
        <v>0</v>
      </c>
      <c r="C35" s="316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6">
        <f>'A3 Exploitation'!D549</f>
        <v>0</v>
      </c>
      <c r="C36" s="316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6">
        <f>'A4 Exploitation'!D549</f>
        <v>0</v>
      </c>
      <c r="C37" s="316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6"/>
      <c r="C38" s="316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6"/>
      <c r="C39" s="316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BEJA</v>
      </c>
    </row>
    <row r="43" spans="1:10" ht="33" customHeight="1" x14ac:dyDescent="0.25">
      <c r="A43" s="242" t="s">
        <v>327</v>
      </c>
      <c r="B43" s="316">
        <f>AVERAGE('A1 Exploitation'!D547, 'A1 Technique'!D197)</f>
        <v>1</v>
      </c>
      <c r="C43" s="316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6" t="e">
        <f>AVERAGE('A2 Exploitation'!D547, 'A2 Technique'!D197)</f>
        <v>#DIV/0!</v>
      </c>
      <c r="C44" s="316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6" t="e">
        <f>AVERAGE('A3 Exploitation'!D547, 'A3 Technique'!D197)</f>
        <v>#DIV/0!</v>
      </c>
      <c r="C45" s="316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6" t="e">
        <f>AVERAGE('A4 Exploitation'!D547, 'A4 Technique'!D197)</f>
        <v>#DIV/0!</v>
      </c>
      <c r="C46" s="316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6"/>
      <c r="C47" s="316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6"/>
      <c r="C48" s="316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BEJA</v>
      </c>
    </row>
    <row r="52" spans="1:10" ht="33" customHeight="1" x14ac:dyDescent="0.25">
      <c r="A52" s="242" t="s">
        <v>327</v>
      </c>
      <c r="B52" s="318">
        <f>'A1 Exploitation'!D46</f>
        <v>0.96666666666666667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8">
        <f>'A2 Exploitation'!D46</f>
        <v>0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8">
        <f>'A3 Exploitation'!D46</f>
        <v>0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BEJA</v>
      </c>
    </row>
    <row r="61" spans="1:10" ht="33" customHeight="1" x14ac:dyDescent="0.25">
      <c r="A61" s="242" t="s">
        <v>327</v>
      </c>
      <c r="B61" s="316" t="e">
        <f>'A1 Exploitation'!D103</f>
        <v>#DIV/0!</v>
      </c>
      <c r="C61" s="316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6">
        <f>'A2 Exploitation'!D103</f>
        <v>0</v>
      </c>
      <c r="C62" s="316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6">
        <f>'A3 Exploitation'!D103</f>
        <v>0</v>
      </c>
      <c r="C63" s="316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6">
        <f>'A4 Exploitation'!D103</f>
        <v>0</v>
      </c>
      <c r="C64" s="316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6" t="e">
        <f>#REF!</f>
        <v>#REF!</v>
      </c>
      <c r="C65" s="316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6" t="e">
        <f>#REF!</f>
        <v>#REF!</v>
      </c>
      <c r="C66" s="316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BEJA</v>
      </c>
    </row>
    <row r="70" spans="1:10" ht="33" customHeight="1" x14ac:dyDescent="0.25">
      <c r="A70" s="242" t="s">
        <v>327</v>
      </c>
      <c r="B70" s="316" t="e">
        <f>'A1 Exploitation'!D158</f>
        <v>#DIV/0!</v>
      </c>
      <c r="C70" s="316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6">
        <f>'A2 Exploitation'!D158</f>
        <v>0</v>
      </c>
      <c r="C71" s="316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6">
        <f>'A3 Exploitation'!D158</f>
        <v>0</v>
      </c>
      <c r="C72" s="316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6">
        <f>'A4 Exploitation'!D158</f>
        <v>0</v>
      </c>
      <c r="C73" s="316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6"/>
      <c r="C74" s="316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6"/>
      <c r="C75" s="316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BEJA</v>
      </c>
    </row>
    <row r="79" spans="1:10" ht="33" customHeight="1" x14ac:dyDescent="0.25">
      <c r="A79" s="242" t="s">
        <v>327</v>
      </c>
      <c r="B79" s="316" t="e">
        <f>'A1 Exploitation'!D205</f>
        <v>#DIV/0!</v>
      </c>
      <c r="C79" s="316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6">
        <f>'A2 Exploitation'!D205</f>
        <v>0</v>
      </c>
      <c r="C80" s="316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6">
        <f>'A3 Exploitation'!D205</f>
        <v>0</v>
      </c>
      <c r="C81" s="316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6">
        <f>'A4 Exploitation'!D205</f>
        <v>0</v>
      </c>
      <c r="C82" s="316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6"/>
      <c r="C83" s="316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6"/>
      <c r="C84" s="316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BEJA</v>
      </c>
    </row>
    <row r="88" spans="1:10" ht="33" customHeight="1" x14ac:dyDescent="0.25">
      <c r="A88" s="242" t="s">
        <v>327</v>
      </c>
      <c r="B88" s="316" t="e">
        <f>'A1 Exploitation'!D266</f>
        <v>#DIV/0!</v>
      </c>
      <c r="C88" s="316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6">
        <f>'A2 Exploitation'!D266</f>
        <v>0</v>
      </c>
      <c r="C89" s="316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6">
        <f>'A3 Exploitation'!D266</f>
        <v>0</v>
      </c>
      <c r="C90" s="316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6">
        <f>'A4 Exploitation'!D266</f>
        <v>0</v>
      </c>
      <c r="C91" s="316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6"/>
      <c r="C92" s="316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6"/>
      <c r="C93" s="316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BEJA</v>
      </c>
    </row>
    <row r="97" spans="1:10" ht="33" customHeight="1" x14ac:dyDescent="0.25">
      <c r="A97" s="242" t="s">
        <v>327</v>
      </c>
      <c r="B97" s="316" t="e">
        <f>'A1 Exploitation'!D318</f>
        <v>#DIV/0!</v>
      </c>
      <c r="C97" s="316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6">
        <f>'A2 Exploitation'!D318</f>
        <v>0</v>
      </c>
      <c r="C98" s="316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6">
        <f>'A3 Exploitation'!D318</f>
        <v>0</v>
      </c>
      <c r="C99" s="316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6">
        <f>'A4 Exploitation'!D318</f>
        <v>0</v>
      </c>
      <c r="C100" s="316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6"/>
      <c r="C101" s="316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6"/>
      <c r="C102" s="316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BEJA</v>
      </c>
    </row>
    <row r="106" spans="1:10" ht="33" customHeight="1" x14ac:dyDescent="0.25">
      <c r="A106" s="242" t="s">
        <v>327</v>
      </c>
      <c r="B106" s="316" t="e">
        <f>'A1 Exploitation'!D358</f>
        <v>#DIV/0!</v>
      </c>
      <c r="C106" s="316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6">
        <f>'A2 Exploitation'!D358</f>
        <v>0</v>
      </c>
      <c r="C107" s="316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6">
        <f>'A3 Exploitation'!D358</f>
        <v>0</v>
      </c>
      <c r="C108" s="316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6">
        <f>'A4 Exploitation'!D358</f>
        <v>0</v>
      </c>
      <c r="C109" s="316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6"/>
      <c r="C110" s="316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6"/>
      <c r="C111" s="316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BEJA</v>
      </c>
    </row>
    <row r="115" spans="1:10" ht="33" customHeight="1" x14ac:dyDescent="0.25">
      <c r="A115" s="242" t="s">
        <v>327</v>
      </c>
      <c r="B115" s="316">
        <f>'A1 Exploitation'!D391</f>
        <v>0.69444444444444442</v>
      </c>
      <c r="C115" s="316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6">
        <f>'A2 Exploitation'!D391</f>
        <v>0</v>
      </c>
      <c r="C116" s="316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6">
        <f>'A3 Exploitation'!D391</f>
        <v>0</v>
      </c>
      <c r="C117" s="316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6">
        <f>'A4 Exploitation'!D391</f>
        <v>0</v>
      </c>
      <c r="C118" s="316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6"/>
      <c r="C119" s="316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6"/>
      <c r="C120" s="316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BEJA</v>
      </c>
    </row>
    <row r="124" spans="1:10" ht="33" customHeight="1" x14ac:dyDescent="0.25">
      <c r="A124" s="242" t="s">
        <v>327</v>
      </c>
      <c r="B124" s="316">
        <f>'A1 Exploitation'!D444</f>
        <v>0.73913043478260865</v>
      </c>
      <c r="C124" s="316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6">
        <f>'A2 Exploitation'!D444</f>
        <v>0</v>
      </c>
      <c r="C125" s="316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6">
        <f>'A3 Exploitation'!D444</f>
        <v>0</v>
      </c>
      <c r="C126" s="316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6">
        <f>'A4 Exploitation'!D444</f>
        <v>0</v>
      </c>
      <c r="C127" s="316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6"/>
      <c r="C128" s="316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6"/>
      <c r="C129" s="316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BEJA</v>
      </c>
    </row>
    <row r="133" spans="1:10" ht="33" customHeight="1" x14ac:dyDescent="0.25">
      <c r="A133" s="242" t="s">
        <v>327</v>
      </c>
      <c r="B133" s="316" t="e">
        <f>'A1 Exploitation'!D481</f>
        <v>#DIV/0!</v>
      </c>
      <c r="C133" s="316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6">
        <f>'A2 Exploitation'!D481</f>
        <v>0</v>
      </c>
      <c r="C134" s="316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6">
        <f>'A3 Exploitation'!D481</f>
        <v>0</v>
      </c>
      <c r="C135" s="316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6">
        <f>'A4 Exploitation'!D481</f>
        <v>0</v>
      </c>
      <c r="C136" s="316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6"/>
      <c r="C137" s="316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6"/>
      <c r="C138" s="316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BEJA</v>
      </c>
    </row>
    <row r="142" spans="1:10" ht="33" customHeight="1" x14ac:dyDescent="0.25">
      <c r="A142" s="242" t="s">
        <v>327</v>
      </c>
      <c r="B142" s="316">
        <f>'A1 Exploitation'!D503</f>
        <v>1</v>
      </c>
      <c r="C142" s="316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6">
        <f>'A2 Exploitation'!D503</f>
        <v>0</v>
      </c>
      <c r="C143" s="316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6">
        <f>'A3 Exploitation'!D503</f>
        <v>0</v>
      </c>
      <c r="C144" s="316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6">
        <f>'A4 Exploitation'!D503</f>
        <v>0</v>
      </c>
      <c r="C145" s="316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6"/>
      <c r="C146" s="316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6"/>
      <c r="C147" s="316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BEJA</v>
      </c>
    </row>
    <row r="151" spans="1:10" ht="33" customHeight="1" x14ac:dyDescent="0.25">
      <c r="A151" s="242" t="s">
        <v>327</v>
      </c>
      <c r="B151" s="316">
        <f>'A1 Exploitation'!D514</f>
        <v>1</v>
      </c>
      <c r="C151" s="316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6">
        <f>'A2 Exploitation'!D514</f>
        <v>0</v>
      </c>
      <c r="C152" s="316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6">
        <f>'A3 Exploitation'!D514</f>
        <v>0</v>
      </c>
      <c r="C153" s="316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6">
        <f>'A4 Exploitation'!D514</f>
        <v>0</v>
      </c>
      <c r="C154" s="316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6"/>
      <c r="C155" s="316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6"/>
      <c r="C156" s="316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9"/>
      <c r="C159" s="319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BEJA</v>
      </c>
    </row>
    <row r="161" spans="1:10" ht="33" customHeight="1" x14ac:dyDescent="0.25">
      <c r="A161" s="242" t="s">
        <v>327</v>
      </c>
      <c r="B161" s="316">
        <f>'A1 Exploitation'!D534</f>
        <v>1</v>
      </c>
      <c r="C161" s="316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6">
        <f>'A2 Exploitation'!D534</f>
        <v>0</v>
      </c>
      <c r="C162" s="316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6">
        <f>'A3 Exploitation'!D534</f>
        <v>0</v>
      </c>
      <c r="C163" s="316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6">
        <f>'A4 Exploitation'!D534</f>
        <v>0</v>
      </c>
      <c r="C164" s="316"/>
    </row>
    <row r="165" spans="1:10" ht="33" customHeight="1" x14ac:dyDescent="0.25">
      <c r="A165" s="241" t="s">
        <v>331</v>
      </c>
      <c r="B165" s="316"/>
      <c r="C165" s="316"/>
    </row>
    <row r="166" spans="1:10" ht="18" x14ac:dyDescent="0.25">
      <c r="A166" s="241" t="s">
        <v>332</v>
      </c>
      <c r="B166" s="316"/>
      <c r="C166" s="316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BEJA</v>
      </c>
    </row>
    <row r="170" spans="1:10" ht="33" customHeight="1" x14ac:dyDescent="0.25">
      <c r="A170" s="242" t="s">
        <v>327</v>
      </c>
      <c r="B170" s="316">
        <f>'A1 Exploitation'!D545</f>
        <v>1</v>
      </c>
      <c r="C170" s="316"/>
    </row>
    <row r="171" spans="1:10" ht="33" customHeight="1" x14ac:dyDescent="0.25">
      <c r="A171" s="241" t="s">
        <v>328</v>
      </c>
      <c r="B171" s="316">
        <f>'A2 Exploitation'!D545</f>
        <v>0</v>
      </c>
      <c r="C171" s="316"/>
    </row>
    <row r="172" spans="1:10" ht="33" customHeight="1" x14ac:dyDescent="0.25">
      <c r="A172" s="242" t="s">
        <v>329</v>
      </c>
      <c r="B172" s="316">
        <f>'A3 Exploitation'!D545</f>
        <v>0</v>
      </c>
      <c r="C172" s="316"/>
    </row>
    <row r="173" spans="1:10" ht="33" customHeight="1" x14ac:dyDescent="0.25">
      <c r="A173" s="242" t="s">
        <v>330</v>
      </c>
      <c r="B173" s="316">
        <f>'A4 Exploitation'!D545</f>
        <v>0</v>
      </c>
      <c r="C173" s="316"/>
    </row>
    <row r="174" spans="1:10" ht="33" customHeight="1" x14ac:dyDescent="0.25">
      <c r="A174" s="241" t="s">
        <v>331</v>
      </c>
      <c r="B174" s="316"/>
      <c r="C174" s="316"/>
    </row>
    <row r="175" spans="1:10" ht="18" x14ac:dyDescent="0.25">
      <c r="A175" s="241" t="s">
        <v>332</v>
      </c>
      <c r="B175" s="316"/>
      <c r="C175" s="316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BEJA</v>
      </c>
    </row>
    <row r="179" spans="1:10" ht="33" customHeight="1" x14ac:dyDescent="0.25">
      <c r="A179" s="242" t="s">
        <v>327</v>
      </c>
      <c r="B179" s="316">
        <f>'A1 Technique'!D199</f>
        <v>0.92647058823529416</v>
      </c>
      <c r="C179" s="316"/>
    </row>
    <row r="180" spans="1:10" ht="33" customHeight="1" x14ac:dyDescent="0.25">
      <c r="A180" s="241" t="s">
        <v>328</v>
      </c>
      <c r="B180" s="316">
        <f>'A2 Technique'!D199</f>
        <v>0</v>
      </c>
      <c r="C180" s="316"/>
    </row>
    <row r="181" spans="1:10" ht="33" customHeight="1" x14ac:dyDescent="0.25">
      <c r="A181" s="242" t="s">
        <v>329</v>
      </c>
      <c r="B181" s="316">
        <f>'A3 Technique'!D199</f>
        <v>0</v>
      </c>
      <c r="C181" s="316"/>
    </row>
    <row r="182" spans="1:10" ht="33" customHeight="1" x14ac:dyDescent="0.25">
      <c r="A182" s="242" t="s">
        <v>330</v>
      </c>
      <c r="B182" s="316">
        <f>'A4 Technique'!D199</f>
        <v>0</v>
      </c>
      <c r="C182" s="316"/>
    </row>
    <row r="183" spans="1:10" ht="33" customHeight="1" x14ac:dyDescent="0.25">
      <c r="A183" s="241" t="s">
        <v>331</v>
      </c>
      <c r="B183" s="316"/>
      <c r="C183" s="316"/>
    </row>
    <row r="184" spans="1:10" ht="18" x14ac:dyDescent="0.25">
      <c r="A184" s="241" t="s">
        <v>332</v>
      </c>
      <c r="B184" s="316"/>
      <c r="C184" s="31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22" sqref="D22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BEJA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 t="s">
        <v>409</v>
      </c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 t="s">
        <v>410</v>
      </c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>
        <v>43220</v>
      </c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0.84615384615384615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43220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ht="33" x14ac:dyDescent="0.3">
      <c r="A21" s="53" t="s">
        <v>10</v>
      </c>
      <c r="B21" s="109">
        <v>2</v>
      </c>
      <c r="C21" s="109"/>
      <c r="D21" s="74" t="s">
        <v>411</v>
      </c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412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43220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43220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43220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43220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43220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43220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43220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66" x14ac:dyDescent="0.3">
      <c r="A377" s="53" t="s">
        <v>100</v>
      </c>
      <c r="B377" s="109">
        <v>1</v>
      </c>
      <c r="C377" s="109"/>
      <c r="D377" s="74" t="s">
        <v>420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E380" s="73"/>
      <c r="F380" s="158"/>
      <c r="G380" s="106"/>
    </row>
    <row r="381" spans="1:7" ht="66" x14ac:dyDescent="0.3">
      <c r="A381" s="237" t="s">
        <v>101</v>
      </c>
      <c r="B381" s="109">
        <v>0</v>
      </c>
      <c r="C381" s="225">
        <f>IF(B381=0, -5, "0")</f>
        <v>-5</v>
      </c>
      <c r="D381" s="74" t="s">
        <v>413</v>
      </c>
      <c r="E381" s="74" t="s">
        <v>421</v>
      </c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1</v>
      </c>
      <c r="C385" s="109"/>
      <c r="D385" s="92" t="s">
        <v>412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9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0.45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25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0.69444444444444442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43220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419</v>
      </c>
      <c r="E404" s="73" t="s">
        <v>422</v>
      </c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412</v>
      </c>
      <c r="E437" s="73"/>
      <c r="F437" s="158"/>
      <c r="G437" s="11"/>
    </row>
    <row r="438" spans="1:7" ht="82.5" x14ac:dyDescent="0.3">
      <c r="A438" s="240" t="s">
        <v>391</v>
      </c>
      <c r="B438" s="109">
        <v>0</v>
      </c>
      <c r="C438" s="122">
        <f>IF(B438=0, -5, "0")</f>
        <v>-5</v>
      </c>
      <c r="D438" s="108" t="s">
        <v>423</v>
      </c>
      <c r="E438" s="74" t="s">
        <v>424</v>
      </c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0.73913043478260865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43220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43220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 t="s">
        <v>32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43220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 t="s">
        <v>32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43220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43220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132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0.84615384615384615</v>
      </c>
    </row>
  </sheetData>
  <sheetProtection algorithmName="SHA-512" hashValue="b4I84U0cnSm+mUTxT3e1UmyrNO2YLyhDV1z+MpnjIfkx3MsP8sakKL8rHYFwfDldttCIaFBrNk26H8ofQ3ohNg==" saltValue="LJBc7NgjbhAtuyFvTk72z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49:B152 B165:B171 B143:B147 B196:B200 B212:B221 B226:B243 B176:B194 B257:B261 B273:B284 B248:B255 B309:B313 B325:B332 B289:B307 B365:B372 B377:B382 B337:B348 B350:B353 B410:B416 B421:B425 B430:B434 B384:B385 B398:B405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543 B532 B512 B498 B386 B439"/>
  </dataValidations>
  <pageMargins left="0.7" right="0.7" top="0.75" bottom="0.75" header="0.3" footer="0.3"/>
  <pageSetup paperSize="9" scale="30" orientation="portrait" r:id="rId1"/>
  <rowBreaks count="5" manualBreakCount="5">
    <brk id="85" max="6" man="1"/>
    <brk id="173" max="6" man="1"/>
    <brk id="267" max="6" man="1"/>
    <brk id="391" max="6" man="1"/>
    <brk id="51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'A1 Exploitation'!A8:F8</f>
        <v>BEJA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5" t="s">
        <v>42</v>
      </c>
      <c r="B8" s="346" t="str">
        <f>'A1 Exploitation'!B9:F9</f>
        <v>M Souheil DRAOUI</v>
      </c>
      <c r="C8" s="346"/>
      <c r="D8" s="346"/>
      <c r="E8" s="346"/>
      <c r="F8" s="346"/>
      <c r="G8" s="104"/>
    </row>
    <row r="9" spans="1:7" s="11" customFormat="1" ht="24" x14ac:dyDescent="0.45">
      <c r="A9" s="246" t="s">
        <v>44</v>
      </c>
      <c r="B9" s="347" t="str">
        <f>'A1 Exploitation'!B10:F10</f>
        <v>Directeur magasin M Rabii GUIZANI</v>
      </c>
      <c r="C9" s="347"/>
      <c r="D9" s="347"/>
      <c r="E9" s="347"/>
      <c r="F9" s="347"/>
      <c r="G9" s="104"/>
    </row>
    <row r="10" spans="1:7" s="11" customFormat="1" ht="24" x14ac:dyDescent="0.45">
      <c r="A10" s="245" t="s">
        <v>43</v>
      </c>
      <c r="B10" s="344">
        <f>'A1 Exploitation'!B11:F11</f>
        <v>43220</v>
      </c>
      <c r="C10" s="344"/>
      <c r="D10" s="344"/>
      <c r="E10" s="344"/>
      <c r="F10" s="344"/>
      <c r="G10" s="104"/>
    </row>
    <row r="11" spans="1:7" s="11" customFormat="1" ht="24" x14ac:dyDescent="0.45">
      <c r="A11" s="245" t="s">
        <v>294</v>
      </c>
      <c r="B11" s="348">
        <f>D199</f>
        <v>0.92647058823529416</v>
      </c>
      <c r="C11" s="348"/>
      <c r="D11" s="348"/>
      <c r="E11" s="348"/>
      <c r="F11" s="348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ht="82.5" x14ac:dyDescent="0.3">
      <c r="A17" s="14" t="s">
        <v>269</v>
      </c>
      <c r="B17" s="73">
        <v>0</v>
      </c>
      <c r="C17" s="73"/>
      <c r="D17" s="74" t="s">
        <v>425</v>
      </c>
      <c r="E17" s="74" t="s">
        <v>426</v>
      </c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8</v>
      </c>
    </row>
    <row r="23" spans="1:7" x14ac:dyDescent="0.3">
      <c r="A23" s="349" t="s">
        <v>295</v>
      </c>
      <c r="B23" s="350"/>
      <c r="C23" s="351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414</v>
      </c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10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 t="s">
        <v>427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ht="49.5" x14ac:dyDescent="0.3">
      <c r="A62" s="14" t="s">
        <v>293</v>
      </c>
      <c r="B62" s="73">
        <v>1</v>
      </c>
      <c r="C62" s="73"/>
      <c r="D62" s="74" t="s">
        <v>415</v>
      </c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11</v>
      </c>
    </row>
    <row r="64" spans="1:7" x14ac:dyDescent="0.3">
      <c r="A64" s="349" t="s">
        <v>295</v>
      </c>
      <c r="B64" s="350"/>
      <c r="C64" s="351"/>
      <c r="D64" s="288">
        <f>D63/(COUNT(B56:C62)*2)</f>
        <v>0.91666666666666663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 t="s">
        <v>32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12</v>
      </c>
    </row>
    <row r="162" spans="1:7" x14ac:dyDescent="0.3">
      <c r="A162" s="349" t="s">
        <v>295</v>
      </c>
      <c r="B162" s="350"/>
      <c r="C162" s="351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2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8</v>
      </c>
    </row>
    <row r="178" spans="1:7" x14ac:dyDescent="0.3">
      <c r="A178" s="349" t="s">
        <v>295</v>
      </c>
      <c r="B178" s="350"/>
      <c r="C178" s="351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ht="49.5" x14ac:dyDescent="0.3">
      <c r="A181" s="31" t="s">
        <v>315</v>
      </c>
      <c r="B181" s="73">
        <v>0</v>
      </c>
      <c r="C181" s="73"/>
      <c r="D181" s="74" t="s">
        <v>416</v>
      </c>
      <c r="E181" s="74" t="s">
        <v>417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8</v>
      </c>
    </row>
    <row r="187" spans="1:7" x14ac:dyDescent="0.3">
      <c r="A187" s="349" t="s">
        <v>295</v>
      </c>
      <c r="B187" s="350"/>
      <c r="C187" s="351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4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418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63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0.92647058823529416</v>
      </c>
    </row>
  </sheetData>
  <sheetProtection algorithmName="SHA-512" hashValue="yu2hKFJ6OpOcs7rMAUG9IypoB1XitIODXQJDR1ggpRU1D6NwRPj+DjqTk+u7W+1TiXX9UG/brDkuyOoF0j9/qg==" saltValue="cADd+zAL0iOdkwMflw7+v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BEJA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/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/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/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63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63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63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5" t="s">
        <v>50</v>
      </c>
      <c r="B6" s="365"/>
      <c r="C6" s="365"/>
      <c r="D6" s="365"/>
      <c r="E6" s="365"/>
      <c r="F6" s="365"/>
      <c r="G6" s="104"/>
    </row>
    <row r="7" spans="1:7" s="11" customFormat="1" ht="21.75" customHeight="1" x14ac:dyDescent="0.45">
      <c r="A7" s="366" t="str">
        <f>'A2 Exploitation'!A8:F8</f>
        <v>BEJA</v>
      </c>
      <c r="B7" s="366"/>
      <c r="C7" s="366"/>
      <c r="D7" s="366"/>
      <c r="E7" s="366"/>
      <c r="F7" s="366"/>
      <c r="G7" s="104"/>
    </row>
    <row r="8" spans="1:7" s="11" customFormat="1" ht="24" x14ac:dyDescent="0.45">
      <c r="A8" s="243" t="s">
        <v>42</v>
      </c>
      <c r="B8" s="367">
        <f>'A2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'A2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'A2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BEJA</v>
      </c>
      <c r="B8" s="323"/>
      <c r="C8" s="323"/>
      <c r="D8" s="323"/>
      <c r="E8" s="323"/>
      <c r="F8" s="323"/>
      <c r="G8" s="104"/>
    </row>
    <row r="9" spans="1:7" ht="24" x14ac:dyDescent="0.45">
      <c r="A9" s="243" t="s">
        <v>42</v>
      </c>
      <c r="B9" s="371"/>
      <c r="C9" s="371"/>
      <c r="D9" s="371"/>
      <c r="E9" s="371"/>
      <c r="F9" s="371"/>
      <c r="G9" s="104"/>
    </row>
    <row r="10" spans="1:7" ht="24" x14ac:dyDescent="0.45">
      <c r="A10" s="244" t="s">
        <v>44</v>
      </c>
      <c r="B10" s="372"/>
      <c r="C10" s="372"/>
      <c r="D10" s="372"/>
      <c r="E10" s="372"/>
      <c r="F10" s="372"/>
      <c r="G10" s="104"/>
    </row>
    <row r="11" spans="1:7" ht="24" x14ac:dyDescent="0.45">
      <c r="A11" s="243" t="s">
        <v>43</v>
      </c>
      <c r="B11" s="370"/>
      <c r="C11" s="370"/>
      <c r="D11" s="370"/>
      <c r="E11" s="370"/>
      <c r="F11" s="370"/>
      <c r="G11" s="104"/>
    </row>
    <row r="12" spans="1:7" ht="24" x14ac:dyDescent="0.45">
      <c r="A12" s="243" t="s">
        <v>239</v>
      </c>
      <c r="B12" s="373">
        <f>D549</f>
        <v>0</v>
      </c>
      <c r="C12" s="373"/>
      <c r="D12" s="373"/>
      <c r="E12" s="373"/>
      <c r="F12" s="373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'A3 Exploitation'!A8:F8</f>
        <v>BEJA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'A3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'A3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'A3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BEJA</v>
      </c>
      <c r="B8" s="323"/>
      <c r="C8" s="323"/>
      <c r="D8" s="323"/>
      <c r="E8" s="323"/>
      <c r="F8" s="323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ht="16.5" customHeight="1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ht="16.5" customHeight="1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ht="16.5" customHeight="1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ht="16.5" customHeight="1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ht="16.5" customHeigh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ht="16.5" customHeight="1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ht="16.5" customHeight="1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ht="16.5" customHeight="1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ht="16.5" customHeight="1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ht="16.5" customHeight="1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ht="16.5" customHeight="1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ht="16.5" customHeight="1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ht="16.5" customHeight="1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e">
        <f>#REF!</f>
        <v>#REF!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'A4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'A4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'A4 Exploitation'!A8:F8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2018-05-05T08:20:43Z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