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Beb Dzira/2018/4/"/>
    </mc:Choice>
  </mc:AlternateContent>
  <bookViews>
    <workbookView minimized="1" xWindow="0" yWindow="0" windowWidth="20490" windowHeight="77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1" i="37" l="1"/>
  <c r="C165" i="37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C37" i="37"/>
  <c r="C26" i="37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D186" i="37"/>
  <c r="D187" i="37" s="1"/>
  <c r="D178" i="37"/>
  <c r="D177" i="37"/>
  <c r="D169" i="37"/>
  <c r="D170" i="37" s="1"/>
  <c r="D161" i="37"/>
  <c r="D162" i="37" s="1"/>
  <c r="D149" i="37"/>
  <c r="D150" i="37" s="1"/>
  <c r="D133" i="37"/>
  <c r="D134" i="37" s="1"/>
  <c r="D118" i="37"/>
  <c r="D119" i="37" s="1"/>
  <c r="D102" i="37"/>
  <c r="D103" i="37" s="1"/>
  <c r="D63" i="37"/>
  <c r="D64" i="37" s="1"/>
  <c r="D53" i="37"/>
  <c r="D52" i="37"/>
  <c r="D42" i="37"/>
  <c r="D43" i="37" s="1"/>
  <c r="D33" i="37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D285" i="36" s="1"/>
  <c r="D286" i="36" s="1"/>
  <c r="C278" i="36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386" i="43" l="1"/>
  <c r="B386" i="43" s="1"/>
  <c r="D387" i="43" s="1"/>
  <c r="D154" i="36"/>
  <c r="D155" i="36" s="1"/>
  <c r="D373" i="36"/>
  <c r="D374" i="36" s="1"/>
  <c r="D387" i="36"/>
  <c r="D390" i="36" s="1"/>
  <c r="D391" i="36" s="1"/>
  <c r="B115" i="29" s="1"/>
  <c r="D314" i="36"/>
  <c r="D315" i="36" s="1"/>
  <c r="D440" i="36"/>
  <c r="D443" i="36" s="1"/>
  <c r="D444" i="36" s="1"/>
  <c r="B124" i="29" s="1"/>
  <c r="D100" i="36"/>
  <c r="D101" i="36" s="1"/>
  <c r="D201" i="36"/>
  <c r="D202" i="36" s="1"/>
  <c r="D477" i="36"/>
  <c r="D480" i="36" s="1"/>
  <c r="D481" i="36" s="1"/>
  <c r="B133" i="29" s="1"/>
  <c r="D42" i="36"/>
  <c r="D43" i="36" s="1"/>
  <c r="D84" i="36"/>
  <c r="D85" i="36" s="1"/>
  <c r="D354" i="36"/>
  <c r="D544" i="43"/>
  <c r="D45" i="31"/>
  <c r="D46" i="31" s="1"/>
  <c r="B55" i="29" s="1"/>
  <c r="D43" i="31"/>
  <c r="D102" i="36"/>
  <c r="D103" i="36" s="1"/>
  <c r="B61" i="29" s="1"/>
  <c r="D441" i="36"/>
  <c r="D195" i="35"/>
  <c r="D155" i="43"/>
  <c r="D157" i="43"/>
  <c r="D158" i="43" s="1"/>
  <c r="B71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545" i="36"/>
  <c r="B170" i="29" s="1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204" i="36" l="1"/>
  <c r="D205" i="36" s="1"/>
  <c r="B79" i="29" s="1"/>
  <c r="D317" i="36"/>
  <c r="D318" i="36" s="1"/>
  <c r="B97" i="29" s="1"/>
  <c r="D388" i="36"/>
  <c r="D478" i="36"/>
  <c r="D357" i="36"/>
  <c r="D358" i="36" s="1"/>
  <c r="B106" i="29" s="1"/>
  <c r="D35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12" i="36" s="1"/>
  <c r="B34" i="29" l="1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<sst xmlns="http://schemas.openxmlformats.org/spreadsheetml/2006/main" count="3748" uniqueCount="438">
  <si>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</si>
  <si>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</si>
  <si>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</si>
  <si>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</si>
  <si>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</si>
  <si>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</si>
  <si>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</si>
  <si>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</si>
  <si>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</si>
  <si>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</si>
  <si>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</si>
  <si>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</si>
  <si>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</si>
  <si>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</si>
  <si>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</si>
  <si>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</si>
  <si>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</si>
  <si>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</si>
  <si>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</si>
  <si>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</si>
  <si>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</si>
  <si>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</si>
  <si>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</si>
  <si>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</si>
  <si>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</si>
  <si>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</si>
  <si>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</si>
  <si>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</si>
  <si>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</si>
  <si>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</si>
  <si>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</si>
  <si>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</si>
  <si>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</si>
  <si>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</si>
  <si>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</si>
  <si>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</si>
  <si>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</si>
  <si>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</si>
  <si>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</si>
  <si>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</si>
  <si>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</si>
  <si>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</si>
  <si>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</si>
  <si>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</si>
  <si>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</si>
  <si>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</si>
  <si>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</si>
  <si>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</si>
  <si>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</si>
  <si>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</si>
  <si>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</si>
  <si>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</si>
  <si>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</si>
  <si>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</si>
  <si>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</si>
  <si>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</si>
  <si>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</si>
  <si>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</si>
  <si>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</si>
  <si>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</si>
  <si>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</si>
  <si>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</si>
  <si>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</si>
  <si>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</si>
  <si>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</si>
  <si>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</si>
  <si>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</si>
  <si>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</si>
  <si>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</si>
  <si>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</si>
  <si>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</si>
  <si>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</si>
  <si>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</si>
  <si>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</si>
  <si>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</si>
  <si>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</si>
  <si>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</si>
  <si>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</si>
  <si>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</si>
  <si>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</si>
  <si>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</si>
  <si>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</si>
  <si>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</si>
  <si>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</si>
  <si>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</si>
  <si>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</si>
  <si>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</si>
  <si>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</si>
  <si>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</si>
  <si>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</si>
  <si>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</si>
  <si>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</si>
  <si>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</si>
  <si>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</si>
  <si>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</si>
  <si>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</si>
  <si>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</si>
  <si>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</si>
  <si>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</si>
  <si>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</si>
  <si>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</si>
  <si>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</si>
  <si>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</si>
  <si>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</si>
  <si>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</si>
  <si>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</si>
  <si>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</si>
  <si>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</si>
  <si>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</si>
  <si>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</si>
  <si>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</si>
  <si>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</si>
  <si>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</si>
  <si>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</si>
  <si>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</si>
  <si>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</si>
  <si>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</si>
  <si>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</si>
  <si>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</si>
  <si>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</si>
  <si>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</si>
  <si>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</si>
  <si>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</si>
  <si>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</si>
  <si>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</si>
  <si>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</si>
  <si>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</si>
  <si>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</si>
  <si>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</si>
  <si>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</si>
  <si>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</si>
  <si>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</si>
  <si>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</si>
  <si>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</si>
  <si>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</si>
  <si>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</si>
  <si>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</si>
  <si>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</si>
  <si>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</si>
  <si>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</si>
  <si>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</si>
  <si>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</si>
  <si>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</si>
  <si>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</si>
  <si>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</si>
  <si>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</si>
  <si>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</si>
  <si>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</si>
  <si>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</si>
  <si>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</si>
  <si>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</si>
  <si>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</si>
  <si>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</si>
  <si>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</si>
  <si>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</si>
  <si>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</si>
  <si>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</si>
  <si>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</si>
  <si>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</si>
  <si>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</si>
  <si>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</si>
  <si>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</si>
  <si>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</si>
  <si>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</si>
  <si>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</si>
  <si>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</si>
  <si>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</si>
  <si>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</si>
  <si>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</si>
  <si>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</si>
  <si>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</si>
  <si>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</si>
  <si>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</si>
  <si>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</si>
  <si>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</si>
  <si>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</si>
  <si>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</si>
  <si>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</si>
  <si>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</si>
  <si>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</si>
  <si>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</si>
  <si>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</si>
  <si>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</si>
  <si>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</si>
  <si>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</si>
  <si>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</si>
  <si>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</si>
  <si>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</si>
  <si>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</si>
  <si>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</si>
  <si>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</si>
  <si>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</si>
  <si>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</si>
  <si>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</si>
  <si>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</si>
  <si>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</si>
  <si>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</si>
  <si>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</si>
  <si>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</si>
  <si>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</si>
  <si>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</si>
  <si>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</si>
  <si>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</si>
  <si>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</si>
  <si>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</si>
  <si>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</si>
  <si>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</si>
  <si>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</si>
  <si>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</si>
  <si>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</si>
  <si>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</si>
  <si>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</si>
  <si>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</si>
  <si>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</si>
  <si>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</si>
  <si>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</si>
  <si>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</si>
  <si>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</si>
  <si>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</si>
  <si>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</si>
  <si>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</si>
  <si>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</si>
  <si>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</si>
  <si>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</si>
  <si>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</si>
  <si>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</si>
  <si>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</si>
  <si>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</si>
  <si>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</si>
  <si>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</si>
  <si>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</si>
  <si>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</si>
  <si>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</si>
  <si>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</si>
  <si>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</si>
  <si>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</si>
  <si>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</si>
  <si>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</si>
  <si>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</si>
  <si>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</si>
  <si>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</si>
  <si>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</si>
  <si>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</si>
  <si>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</si>
  <si>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</si>
  <si>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</si>
  <si>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</si>
  <si>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</si>
  <si>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</si>
  <si>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</si>
  <si>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</si>
  <si>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</si>
  <si>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</si>
  <si>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</si>
  <si>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</si>
  <si>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</si>
  <si>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</si>
  <si>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</si>
  <si>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</si>
  <si>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</si>
  <si>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</si>
  <si>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</si>
  <si>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</si>
  <si>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</si>
  <si>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</si>
  <si>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</si>
  <si>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</si>
  <si>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</si>
  <si>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</si>
  <si>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</si>
  <si>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</si>
  <si>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</si>
  <si>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</si>
  <si>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</si>
  <si>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</si>
  <si>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</si>
  <si>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</si>
  <si>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</si>
  <si>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</si>
  <si>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</si>
  <si>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</si>
  <si>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</si>
  <si>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</si>
  <si>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</si>
  <si>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</si>
  <si>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</si>
  <si>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</si>
  <si>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</si>
  <si>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</si>
  <si>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</si>
  <si>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</si>
  <si>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</si>
  <si>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</si>
  <si>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</si>
  <si>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</si>
  <si>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</si>
  <si>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</si>
  <si>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</si>
  <si>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</si>
  <si>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</si>
  <si>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</si>
  <si>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</si>
  <si>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</si>
  <si>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</si>
  <si>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</si>
  <si>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</si>
  <si>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</si>
  <si>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</si>
  <si>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</si>
  <si>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</si>
  <si>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</si>
  <si>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</si>
  <si>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</si>
  <si>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</si>
  <si>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</si>
  <si>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</si>
  <si>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</si>
  <si>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</si>
  <si>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</si>
  <si>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</si>
  <si>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</si>
  <si>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</si>
  <si>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</si>
  <si>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</si>
  <si>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</si>
  <si>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</si>
  <si>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</si>
  <si>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</si>
  <si>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</si>
  <si>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</si>
  <si>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</si>
  <si>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</si>
  <si>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</si>
  <si>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</si>
  <si>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</si>
  <si>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</si>
  <si>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</si>
  <si>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</si>
  <si>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</si>
  <si>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</si>
  <si>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</si>
  <si>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</si>
  <si>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</si>
  <si>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</si>
  <si>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</si>
  <si>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</si>
  <si>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</si>
  <si>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</si>
  <si>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</si>
  <si>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</si>
  <si>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</si>
  <si>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</si>
  <si>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</si>
  <si>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</si>
  <si>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</si>
  <si>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</si>
  <si>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</si>
  <si>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</si>
  <si>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</si>
  <si>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</si>
  <si>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</si>
  <si>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</si>
  <si>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</si>
  <si>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</si>
  <si>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</si>
  <si>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</si>
  <si>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</si>
  <si>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</si>
  <si>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</si>
  <si>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</si>
  <si>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</si>
  <si>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</si>
  <si>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</si>
  <si>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</si>
  <si>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</si>
  <si>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</si>
  <si>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</si>
  <si>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</si>
  <si>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</si>
  <si>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</si>
  <si>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</si>
  <si>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</si>
  <si>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</si>
  <si>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</si>
  <si>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</si>
  <si>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</si>
  <si>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</si>
  <si>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</si>
  <si>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</si>
  <si>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</si>
  <si>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</si>
  <si>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</si>
  <si>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</si>
  <si>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</si>
  <si>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</si>
  <si>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</si>
  <si>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</si>
  <si>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</si>
  <si>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</si>
  <si>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</si>
  <si>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</si>
  <si>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</si>
  <si>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</si>
  <si>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</si>
  <si>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</si>
  <si>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</si>
  <si>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</si>
  <si>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</si>
  <si>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La dernière vérification était faite le 01/04/18</t>
  </si>
  <si>
    <t>Mettre en place une chambre froide pour le stockage des fruits et légumes.</t>
  </si>
  <si>
    <t>L'état de fraicheur des tomates et des pommes n'était pas satisfaisant. Renforcer le tri.</t>
  </si>
  <si>
    <t>5 morceaux de potiron préemballés n'étaient pas étiquetés.</t>
  </si>
  <si>
    <t>Assurer l'étiquetage de ces produits.</t>
  </si>
  <si>
    <t>Poubelle non adaptée.</t>
  </si>
  <si>
    <t>L'autocontrôle de nettoyage des meubles froids n'était pas quotidien.</t>
  </si>
  <si>
    <t>Renforcer le nettoyage au niveau des étagère destinés pour le sucre et les paquets de farine.</t>
  </si>
  <si>
    <t>Absence du thermomètre a sonde. Utilisation du thermomètre a sonde de la réception pour le rayon PLS.</t>
  </si>
  <si>
    <t>Fournir un thermomètre a sonde pour chaque rayon.</t>
  </si>
  <si>
    <t>Les DF et DLC sur un boudin de "CANICHAT" n'étaient pas lisibles. Renforcer le tri.</t>
  </si>
  <si>
    <t>Deux nouveaux dispositifs de séchage étaient mis en place.</t>
  </si>
  <si>
    <t>Les portes-appât n'étaient pas fixés. Avertir le prestataire.</t>
  </si>
  <si>
    <t>BAB DZIRA</t>
  </si>
  <si>
    <t>M Souheil DRAOUI</t>
  </si>
  <si>
    <t>Directeur du magasin et le chef rayon Maher EZZDINE</t>
  </si>
  <si>
    <t>Le sol de la réserve n'était pas revêtu.</t>
  </si>
  <si>
    <t>L'hygrométrie était de 48%</t>
  </si>
  <si>
    <t>Revoir le revêtement du sol de la chambre froide au niveau de l'entrée.</t>
  </si>
  <si>
    <t>Présence de givre dans l'armoire froide pour les produits surgelés.</t>
  </si>
  <si>
    <r>
      <rPr>
        <b/>
        <sz val="11"/>
        <color theme="1"/>
        <rFont val="Comic Sans MS"/>
        <family val="4"/>
      </rPr>
      <t>Meubles froid d'exposition des produits laitiers:</t>
    </r>
    <r>
      <rPr>
        <sz val="11"/>
        <color theme="1"/>
        <rFont val="Comic Sans MS"/>
        <family val="4"/>
      </rPr>
      <t xml:space="preserve">
Température affichée: 0°C
Température mesurée: 8,6°C</t>
    </r>
  </si>
  <si>
    <t>Veuillez vérifier le bon fonctionnement des afficheurs et de la distribution du froid pour remédier a cet écart.</t>
  </si>
  <si>
    <t>L'éclairage au niveau des meubles froid des produit laitiers et des yaourt était non fonctionnel le jour de l'audit.</t>
  </si>
  <si>
    <t>Prévoir un local poubelle.</t>
  </si>
  <si>
    <t>Absence de poubelle a commande non manuelle au niveau du rayon fleg</t>
  </si>
  <si>
    <t>Prévoir une poubelle qui répond aux exigences pour le rayon fleg.</t>
  </si>
  <si>
    <t>Présence de givre au niveau de l'armoire froide des produits surgelés.</t>
  </si>
  <si>
    <t>Le stockage des fruits et légumes se fait dans la réserve de la PGC (voir photo). Absence d'une chambre froide positive spécifique pour le rayon fleg.</t>
  </si>
  <si>
    <t>Les caisses étaient fissurées et pas propres. Prévoir de nouvelles caisses et renforcer le nettoyage.</t>
  </si>
  <si>
    <t>Absence de local poubelle. Une benne utilisée et mise à l'extérieur du magasin.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</si>
</sst>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901072"/>
        <c:axId val="1257904336"/>
      </c:barChart>
      <c:catAx>
        <c:axId val="12579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04336"/>
        <c:crosses val="autoZero"/>
        <c:auto val="1"/>
        <c:lblAlgn val="ctr"/>
        <c:lblOffset val="100"/>
        <c:noMultiLvlLbl val="0"/>
      </c:catAx>
      <c:valAx>
        <c:axId val="1257904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9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919024"/>
        <c:axId val="1257927728"/>
      </c:barChart>
      <c:catAx>
        <c:axId val="125791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27728"/>
        <c:crosses val="autoZero"/>
        <c:auto val="1"/>
        <c:lblAlgn val="ctr"/>
        <c:lblOffset val="100"/>
        <c:noMultiLvlLbl val="0"/>
      </c:catAx>
      <c:valAx>
        <c:axId val="1257927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919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914672"/>
        <c:axId val="1257915760"/>
      </c:barChart>
      <c:catAx>
        <c:axId val="125791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15760"/>
        <c:crosses val="autoZero"/>
        <c:auto val="1"/>
        <c:lblAlgn val="ctr"/>
        <c:lblOffset val="100"/>
        <c:noMultiLvlLbl val="0"/>
      </c:catAx>
      <c:valAx>
        <c:axId val="125791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91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894544"/>
        <c:axId val="1257921744"/>
      </c:barChart>
      <c:catAx>
        <c:axId val="125789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21744"/>
        <c:crosses val="autoZero"/>
        <c:auto val="1"/>
        <c:lblAlgn val="ctr"/>
        <c:lblOffset val="100"/>
        <c:noMultiLvlLbl val="0"/>
      </c:catAx>
      <c:valAx>
        <c:axId val="125792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89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922832"/>
        <c:axId val="1257925552"/>
      </c:barChart>
      <c:catAx>
        <c:axId val="125792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25552"/>
        <c:crosses val="autoZero"/>
        <c:auto val="1"/>
        <c:lblAlgn val="ctr"/>
        <c:lblOffset val="100"/>
        <c:noMultiLvlLbl val="0"/>
      </c:catAx>
      <c:valAx>
        <c:axId val="125792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92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895088"/>
        <c:axId val="1257895632"/>
      </c:barChart>
      <c:catAx>
        <c:axId val="125789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895632"/>
        <c:crosses val="autoZero"/>
        <c:auto val="1"/>
        <c:lblAlgn val="ctr"/>
        <c:lblOffset val="100"/>
        <c:noMultiLvlLbl val="0"/>
      </c:catAx>
      <c:valAx>
        <c:axId val="1257895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89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0.70652173913043481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928816"/>
        <c:axId val="1130725792"/>
      </c:barChart>
      <c:catAx>
        <c:axId val="125792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0725792"/>
        <c:crosses val="autoZero"/>
        <c:auto val="1"/>
        <c:lblAlgn val="ctr"/>
        <c:lblOffset val="100"/>
        <c:noMultiLvlLbl val="0"/>
      </c:catAx>
      <c:valAx>
        <c:axId val="1130725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92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020672"/>
        <c:axId val="1081011424"/>
      </c:barChart>
      <c:catAx>
        <c:axId val="108102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011424"/>
        <c:crosses val="autoZero"/>
        <c:auto val="1"/>
        <c:lblAlgn val="ctr"/>
        <c:lblOffset val="100"/>
        <c:noMultiLvlLbl val="0"/>
      </c:catAx>
      <c:valAx>
        <c:axId val="1081011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02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0.8305335968379447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57176800"/>
        <c:axId val="1257163200"/>
        <c:extLst xmlns:c16r2="http://schemas.microsoft.com/office/drawing/2015/06/chart"/>
      </c:barChart>
      <c:catAx>
        <c:axId val="12571768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163200"/>
        <c:crosses val="autoZero"/>
        <c:auto val="1"/>
        <c:lblAlgn val="ctr"/>
        <c:lblOffset val="100"/>
        <c:noMultiLvlLbl val="0"/>
      </c:catAx>
      <c:valAx>
        <c:axId val="12571632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17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57162112"/>
        <c:axId val="1257172992"/>
        <c:extLst xmlns:c16r2="http://schemas.microsoft.com/office/drawing/2015/06/chart"/>
      </c:barChart>
      <c:catAx>
        <c:axId val="125716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172992"/>
        <c:crosses val="autoZero"/>
        <c:auto val="1"/>
        <c:lblAlgn val="ctr"/>
        <c:lblOffset val="100"/>
        <c:noMultiLvlLbl val="0"/>
      </c:catAx>
      <c:valAx>
        <c:axId val="1257172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16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897264"/>
        <c:axId val="1257923376"/>
      </c:barChart>
      <c:catAx>
        <c:axId val="125789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23376"/>
        <c:crosses val="autoZero"/>
        <c:auto val="1"/>
        <c:lblAlgn val="ctr"/>
        <c:lblOffset val="100"/>
        <c:noMultiLvlLbl val="0"/>
      </c:catAx>
      <c:valAx>
        <c:axId val="125792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89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898352"/>
        <c:axId val="1257913040"/>
      </c:barChart>
      <c:catAx>
        <c:axId val="125789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13040"/>
        <c:crosses val="autoZero"/>
        <c:auto val="1"/>
        <c:lblAlgn val="ctr"/>
        <c:lblOffset val="100"/>
        <c:noMultiLvlLbl val="0"/>
      </c:catAx>
      <c:valAx>
        <c:axId val="1257913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89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894000"/>
        <c:axId val="1257909776"/>
      </c:barChart>
      <c:catAx>
        <c:axId val="125789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09776"/>
        <c:crosses val="autoZero"/>
        <c:auto val="1"/>
        <c:lblAlgn val="ctr"/>
        <c:lblOffset val="100"/>
        <c:noMultiLvlLbl val="0"/>
      </c:catAx>
      <c:valAx>
        <c:axId val="1257909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89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911952"/>
        <c:axId val="1257905424"/>
      </c:barChart>
      <c:catAx>
        <c:axId val="125791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05424"/>
        <c:crosses val="autoZero"/>
        <c:auto val="1"/>
        <c:lblAlgn val="ctr"/>
        <c:lblOffset val="100"/>
        <c:noMultiLvlLbl val="0"/>
      </c:catAx>
      <c:valAx>
        <c:axId val="12579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911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923920"/>
        <c:axId val="1257905968"/>
      </c:barChart>
      <c:catAx>
        <c:axId val="125792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05968"/>
        <c:crosses val="autoZero"/>
        <c:auto val="1"/>
        <c:lblAlgn val="ctr"/>
        <c:lblOffset val="100"/>
        <c:noMultiLvlLbl val="0"/>
      </c:catAx>
      <c:valAx>
        <c:axId val="1257905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92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900528"/>
        <c:axId val="1257901616"/>
      </c:barChart>
      <c:catAx>
        <c:axId val="12579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01616"/>
        <c:crosses val="autoZero"/>
        <c:auto val="1"/>
        <c:lblAlgn val="ctr"/>
        <c:lblOffset val="100"/>
        <c:noMultiLvlLbl val="0"/>
      </c:catAx>
      <c:valAx>
        <c:axId val="125790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9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907600"/>
        <c:axId val="1257912496"/>
      </c:barChart>
      <c:catAx>
        <c:axId val="125790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12496"/>
        <c:crosses val="autoZero"/>
        <c:auto val="1"/>
        <c:lblAlgn val="ctr"/>
        <c:lblOffset val="100"/>
        <c:noMultiLvlLbl val="0"/>
      </c:catAx>
      <c:valAx>
        <c:axId val="12579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90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916848"/>
        <c:axId val="1257920656"/>
      </c:barChart>
      <c:catAx>
        <c:axId val="125791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920656"/>
        <c:crosses val="autoZero"/>
        <c:auto val="1"/>
        <c:lblAlgn val="ctr"/>
        <c:lblOffset val="100"/>
        <c:noMultiLvlLbl val="0"/>
      </c:catAx>
      <c:valAx>
        <c:axId val="1257920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916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/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4" t="s">
        <v>407</v>
      </c>
      <c r="B18" s="314"/>
      <c r="C18" s="314"/>
      <c r="D18" s="315" t="s">
        <v>421</v>
      </c>
      <c r="E18" s="315"/>
      <c r="F18" s="315"/>
      <c r="G18" s="315"/>
      <c r="H18" s="315"/>
      <c r="I18" s="315"/>
      <c r="J18" s="315"/>
      <c r="K18" s="315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6" t="s">
        <v>324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7" t="s">
        <v>326</v>
      </c>
      <c r="C23" s="317"/>
      <c r="D23" s="61"/>
      <c r="E23" s="61"/>
      <c r="F23" s="61"/>
      <c r="G23" s="61"/>
      <c r="H23" s="61"/>
      <c r="I23" s="61"/>
      <c r="J23" s="60" t="str">
        <f>D18</f>
        <v>BAB DZIRA</v>
      </c>
    </row>
    <row r="24" spans="1:11" ht="33" customHeight="1" x14ac:dyDescent="0.25">
      <c r="A24" s="242" t="s">
        <v>327</v>
      </c>
      <c r="B24" s="318">
        <f>AVERAGE('A1 Exploitation'!D549,'A1 Technique'!D199)</f>
        <v>0.8305335968379447</v>
      </c>
      <c r="C24" s="318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8">
        <f>AVERAGE('A2 Exploitation'!D549,'A2 Technique'!D199)</f>
        <v>0</v>
      </c>
      <c r="C25" s="318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8">
        <f>AVERAGE('A3 Exploitation'!D549,'A3 Technique'!D199)</f>
        <v>0</v>
      </c>
      <c r="C26" s="318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8">
        <f>AVERAGE('A4 Exploitation'!D549,'A4 Technique'!D199)</f>
        <v>0</v>
      </c>
      <c r="C27" s="318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8"/>
      <c r="C28" s="318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8"/>
      <c r="C29" s="318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7" t="s">
        <v>333</v>
      </c>
      <c r="C33" s="317"/>
      <c r="D33" s="61"/>
      <c r="E33" s="61"/>
      <c r="F33" s="61"/>
      <c r="G33" s="61"/>
      <c r="H33" s="61"/>
      <c r="I33" s="61"/>
      <c r="J33" s="60" t="str">
        <f>D18</f>
        <v>BAB DZIRA</v>
      </c>
    </row>
    <row r="34" spans="1:10" ht="33" customHeight="1" x14ac:dyDescent="0.25">
      <c r="A34" s="242" t="s">
        <v>327</v>
      </c>
      <c r="B34" s="318">
        <f>'A1 Exploitation'!D549</f>
        <v>0.95454545454545459</v>
      </c>
      <c r="C34" s="318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8">
        <f>'A2 Exploitation'!D549</f>
        <v>0</v>
      </c>
      <c r="C35" s="318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8">
        <f>'A3 Exploitation'!D549</f>
        <v>0</v>
      </c>
      <c r="C36" s="318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8">
        <f>'A4 Exploitation'!D549</f>
        <v>0</v>
      </c>
      <c r="C37" s="318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8"/>
      <c r="C38" s="318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8"/>
      <c r="C39" s="318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9" t="s">
        <v>334</v>
      </c>
      <c r="C42" s="319"/>
      <c r="D42" s="61"/>
      <c r="E42" s="61"/>
      <c r="F42" s="61"/>
      <c r="G42" s="61"/>
      <c r="H42" s="61"/>
      <c r="I42" s="61"/>
      <c r="J42" s="60" t="str">
        <f>D18</f>
        <v>BAB DZIRA</v>
      </c>
    </row>
    <row r="43" spans="1:10" ht="33" customHeight="1" x14ac:dyDescent="0.25">
      <c r="A43" s="242" t="s">
        <v>327</v>
      </c>
      <c r="B43" s="318">
        <f>AVERAGE('A1 Exploitation'!D547, 'A1 Technique'!D197)</f>
        <v>0.5</v>
      </c>
      <c r="C43" s="318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8" t="e">
        <f>AVERAGE('A2 Exploitation'!D547, 'A2 Technique'!D197)</f>
        <v>#DIV/0!</v>
      </c>
      <c r="C44" s="318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8" t="e">
        <f>AVERAGE('A3 Exploitation'!D547, 'A3 Technique'!D197)</f>
        <v>#DIV/0!</v>
      </c>
      <c r="C45" s="318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8" t="e">
        <f>AVERAGE('A4 Exploitation'!D547, 'A4 Technique'!D197)</f>
        <v>#DIV/0!</v>
      </c>
      <c r="C46" s="318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8"/>
      <c r="C47" s="318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8"/>
      <c r="C48" s="318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7" t="s">
        <v>335</v>
      </c>
      <c r="C51" s="317"/>
      <c r="D51" s="61"/>
      <c r="E51" s="61"/>
      <c r="F51" s="61"/>
      <c r="G51" s="61"/>
      <c r="H51" s="61"/>
      <c r="I51" s="61"/>
      <c r="J51" s="60" t="str">
        <f>D18</f>
        <v>BAB DZIRA</v>
      </c>
    </row>
    <row r="52" spans="1:10" ht="33" customHeight="1" x14ac:dyDescent="0.25">
      <c r="A52" s="242" t="s">
        <v>327</v>
      </c>
      <c r="B52" s="320">
        <f>'A1 Exploitation'!D46</f>
        <v>1</v>
      </c>
      <c r="C52" s="320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0">
        <f>'A2 Exploitation'!D46</f>
        <v>0</v>
      </c>
      <c r="C53" s="320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0">
        <f>'A3 Exploitation'!D46</f>
        <v>0</v>
      </c>
      <c r="C54" s="320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0">
        <f>'A4 Exploitation'!D46</f>
        <v>0</v>
      </c>
      <c r="C55" s="320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0"/>
      <c r="C56" s="320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0"/>
      <c r="C57" s="320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7" t="s">
        <v>336</v>
      </c>
      <c r="C60" s="317"/>
      <c r="D60" s="61"/>
      <c r="E60" s="61"/>
      <c r="F60" s="61"/>
      <c r="G60" s="61"/>
      <c r="H60" s="61"/>
      <c r="I60" s="61"/>
      <c r="J60" s="60" t="str">
        <f>D18</f>
        <v>BAB DZIRA</v>
      </c>
    </row>
    <row r="61" spans="1:10" ht="33" customHeight="1" x14ac:dyDescent="0.25">
      <c r="A61" s="242" t="s">
        <v>327</v>
      </c>
      <c r="B61" s="318">
        <f>'A1 Exploitation'!D103</f>
        <v>1</v>
      </c>
      <c r="C61" s="318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8">
        <f>'A2 Exploitation'!D103</f>
        <v>0</v>
      </c>
      <c r="C62" s="318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8">
        <f>'A3 Exploitation'!D103</f>
        <v>0</v>
      </c>
      <c r="C63" s="318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8">
        <f>'A4 Exploitation'!D103</f>
        <v>0</v>
      </c>
      <c r="C64" s="318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8" t="e">
        <f>#REF!</f>
        <v>#REF!</v>
      </c>
      <c r="C65" s="318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8" t="e">
        <f>#REF!</f>
        <v>#REF!</v>
      </c>
      <c r="C66" s="318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7" t="s">
        <v>337</v>
      </c>
      <c r="C69" s="317"/>
      <c r="D69" s="61"/>
      <c r="E69" s="61"/>
      <c r="F69" s="61"/>
      <c r="G69" s="61"/>
      <c r="H69" s="61"/>
      <c r="I69" s="61"/>
      <c r="J69" s="60" t="str">
        <f>D18</f>
        <v>BAB DZIRA</v>
      </c>
    </row>
    <row r="70" spans="1:10" ht="33" customHeight="1" x14ac:dyDescent="0.25">
      <c r="A70" s="242" t="s">
        <v>327</v>
      </c>
      <c r="B70" s="318">
        <f>'A1 Exploitation'!D158</f>
        <v>1</v>
      </c>
      <c r="C70" s="318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8">
        <f>'A2 Exploitation'!D158</f>
        <v>0</v>
      </c>
      <c r="C71" s="318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8">
        <f>'A3 Exploitation'!D158</f>
        <v>0</v>
      </c>
      <c r="C72" s="318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8">
        <f>'A4 Exploitation'!D158</f>
        <v>0</v>
      </c>
      <c r="C73" s="318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8"/>
      <c r="C74" s="318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8"/>
      <c r="C75" s="318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7" t="s">
        <v>338</v>
      </c>
      <c r="C78" s="317"/>
      <c r="D78" s="61"/>
      <c r="E78" s="61"/>
      <c r="F78" s="61"/>
      <c r="G78" s="61"/>
      <c r="H78" s="61"/>
      <c r="I78" s="61"/>
      <c r="J78" s="60" t="str">
        <f>D18</f>
        <v>BAB DZIRA</v>
      </c>
    </row>
    <row r="79" spans="1:10" ht="33" customHeight="1" x14ac:dyDescent="0.25">
      <c r="A79" s="242" t="s">
        <v>327</v>
      </c>
      <c r="B79" s="318">
        <f>'A1 Exploitation'!D205</f>
        <v>1</v>
      </c>
      <c r="C79" s="318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8">
        <f>'A2 Exploitation'!D205</f>
        <v>0</v>
      </c>
      <c r="C80" s="318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8">
        <f>'A3 Exploitation'!D205</f>
        <v>0</v>
      </c>
      <c r="C81" s="318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8">
        <f>'A4 Exploitation'!D205</f>
        <v>0</v>
      </c>
      <c r="C82" s="318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8"/>
      <c r="C83" s="318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8"/>
      <c r="C84" s="318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7" t="s">
        <v>339</v>
      </c>
      <c r="C87" s="317"/>
      <c r="D87" s="61"/>
      <c r="E87" s="61"/>
      <c r="F87" s="61"/>
      <c r="G87" s="61"/>
      <c r="H87" s="61"/>
      <c r="I87" s="61"/>
      <c r="J87" s="60" t="str">
        <f>D18</f>
        <v>BAB DZIRA</v>
      </c>
    </row>
    <row r="88" spans="1:10" ht="33" customHeight="1" x14ac:dyDescent="0.25">
      <c r="A88" s="242" t="s">
        <v>327</v>
      </c>
      <c r="B88" s="318">
        <f>'A1 Exploitation'!D266</f>
        <v>1</v>
      </c>
      <c r="C88" s="318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8">
        <f>'A2 Exploitation'!D266</f>
        <v>0</v>
      </c>
      <c r="C89" s="318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8">
        <f>'A3 Exploitation'!D266</f>
        <v>0</v>
      </c>
      <c r="C90" s="318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8">
        <f>'A4 Exploitation'!D266</f>
        <v>0</v>
      </c>
      <c r="C91" s="318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8"/>
      <c r="C92" s="318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8"/>
      <c r="C93" s="318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7" t="s">
        <v>340</v>
      </c>
      <c r="C96" s="317"/>
      <c r="D96" s="61"/>
      <c r="E96" s="61"/>
      <c r="F96" s="61"/>
      <c r="G96" s="61"/>
      <c r="H96" s="61"/>
      <c r="I96" s="61"/>
      <c r="J96" s="60" t="str">
        <f>D18</f>
        <v>BAB DZIRA</v>
      </c>
    </row>
    <row r="97" spans="1:10" ht="33" customHeight="1" x14ac:dyDescent="0.25">
      <c r="A97" s="242" t="s">
        <v>327</v>
      </c>
      <c r="B97" s="318">
        <f>'A1 Exploitation'!D318</f>
        <v>1</v>
      </c>
      <c r="C97" s="318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8">
        <f>'A2 Exploitation'!D318</f>
        <v>0</v>
      </c>
      <c r="C98" s="318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8">
        <f>'A3 Exploitation'!D318</f>
        <v>0</v>
      </c>
      <c r="C99" s="318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8">
        <f>'A4 Exploitation'!D318</f>
        <v>0</v>
      </c>
      <c r="C100" s="318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8"/>
      <c r="C101" s="318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8"/>
      <c r="C102" s="318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7" t="s">
        <v>341</v>
      </c>
      <c r="C105" s="317"/>
      <c r="D105" s="61"/>
      <c r="E105" s="61"/>
      <c r="F105" s="61"/>
      <c r="G105" s="61"/>
      <c r="H105" s="61"/>
      <c r="I105" s="61"/>
      <c r="J105" s="60" t="str">
        <f>D18</f>
        <v>BAB DZIRA</v>
      </c>
    </row>
    <row r="106" spans="1:10" ht="33" customHeight="1" x14ac:dyDescent="0.25">
      <c r="A106" s="242" t="s">
        <v>327</v>
      </c>
      <c r="B106" s="318">
        <f>'A1 Exploitation'!D358</f>
        <v>0.875</v>
      </c>
      <c r="C106" s="318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8">
        <f>'A2 Exploitation'!D358</f>
        <v>0</v>
      </c>
      <c r="C107" s="318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8">
        <f>'A3 Exploitation'!D358</f>
        <v>0</v>
      </c>
      <c r="C108" s="318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8">
        <f>'A4 Exploitation'!D358</f>
        <v>0</v>
      </c>
      <c r="C109" s="318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8"/>
      <c r="C110" s="318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8"/>
      <c r="C111" s="318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7" t="s">
        <v>342</v>
      </c>
      <c r="C114" s="317"/>
      <c r="D114" s="61"/>
      <c r="E114" s="61"/>
      <c r="F114" s="61"/>
      <c r="G114" s="61"/>
      <c r="H114" s="61"/>
      <c r="I114" s="61"/>
      <c r="J114" s="60" t="str">
        <f>D18</f>
        <v>BAB DZIRA</v>
      </c>
    </row>
    <row r="115" spans="1:10" ht="33" customHeight="1" x14ac:dyDescent="0.25">
      <c r="A115" s="242" t="s">
        <v>327</v>
      </c>
      <c r="B115" s="318">
        <f>'A1 Exploitation'!D391</f>
        <v>0.96875</v>
      </c>
      <c r="C115" s="318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8">
        <f>'A2 Exploitation'!D391</f>
        <v>0</v>
      </c>
      <c r="C116" s="318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8">
        <f>'A3 Exploitation'!D391</f>
        <v>0</v>
      </c>
      <c r="C117" s="318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8">
        <f>'A4 Exploitation'!D391</f>
        <v>0</v>
      </c>
      <c r="C118" s="318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8"/>
      <c r="C119" s="318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8"/>
      <c r="C120" s="318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7" t="s">
        <v>343</v>
      </c>
      <c r="C123" s="317"/>
      <c r="D123" s="61"/>
      <c r="E123" s="61"/>
      <c r="F123" s="61"/>
      <c r="G123" s="61"/>
      <c r="H123" s="61"/>
      <c r="I123" s="61"/>
      <c r="J123" s="60" t="str">
        <f>D18</f>
        <v>BAB DZIRA</v>
      </c>
    </row>
    <row r="124" spans="1:10" ht="33" customHeight="1" x14ac:dyDescent="0.25">
      <c r="A124" s="242" t="s">
        <v>327</v>
      </c>
      <c r="B124" s="318">
        <f>'A1 Exploitation'!D444</f>
        <v>0.94827586206896552</v>
      </c>
      <c r="C124" s="318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8">
        <f>'A2 Exploitation'!D444</f>
        <v>0</v>
      </c>
      <c r="C125" s="318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8">
        <f>'A3 Exploitation'!D444</f>
        <v>0</v>
      </c>
      <c r="C126" s="318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8">
        <f>'A4 Exploitation'!D444</f>
        <v>0</v>
      </c>
      <c r="C127" s="318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8"/>
      <c r="C128" s="318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8"/>
      <c r="C129" s="318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7" t="s">
        <v>344</v>
      </c>
      <c r="C132" s="317"/>
      <c r="D132" s="61"/>
      <c r="E132" s="61"/>
      <c r="F132" s="61"/>
      <c r="G132" s="61"/>
      <c r="H132" s="61"/>
      <c r="I132" s="61"/>
      <c r="J132" s="60" t="str">
        <f>D18</f>
        <v>BAB DZIRA</v>
      </c>
    </row>
    <row r="133" spans="1:10" ht="33" customHeight="1" x14ac:dyDescent="0.25">
      <c r="A133" s="242" t="s">
        <v>327</v>
      </c>
      <c r="B133" s="318">
        <f>'A1 Exploitation'!D481</f>
        <v>1</v>
      </c>
      <c r="C133" s="318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8">
        <f>'A2 Exploitation'!D481</f>
        <v>0</v>
      </c>
      <c r="C134" s="318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8">
        <f>'A3 Exploitation'!D481</f>
        <v>0</v>
      </c>
      <c r="C135" s="318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8">
        <f>'A4 Exploitation'!D481</f>
        <v>0</v>
      </c>
      <c r="C136" s="318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8"/>
      <c r="C137" s="318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8"/>
      <c r="C138" s="318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7" t="s">
        <v>345</v>
      </c>
      <c r="C141" s="317"/>
      <c r="D141" s="61"/>
      <c r="E141" s="61"/>
      <c r="F141" s="61"/>
      <c r="G141" s="61"/>
      <c r="H141" s="61"/>
      <c r="I141" s="61"/>
      <c r="J141" s="60" t="str">
        <f>D18</f>
        <v>BAB DZIRA</v>
      </c>
    </row>
    <row r="142" spans="1:10" ht="33" customHeight="1" x14ac:dyDescent="0.25">
      <c r="A142" s="242" t="s">
        <v>327</v>
      </c>
      <c r="B142" s="318">
        <f>'A1 Exploitation'!D503</f>
        <v>1</v>
      </c>
      <c r="C142" s="318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8">
        <f>'A2 Exploitation'!D503</f>
        <v>0</v>
      </c>
      <c r="C143" s="318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8">
        <f>'A3 Exploitation'!D503</f>
        <v>0</v>
      </c>
      <c r="C144" s="318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8">
        <f>'A4 Exploitation'!D503</f>
        <v>0</v>
      </c>
      <c r="C145" s="318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8"/>
      <c r="C146" s="318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8"/>
      <c r="C147" s="318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7" t="s">
        <v>346</v>
      </c>
      <c r="C150" s="317"/>
      <c r="D150" s="61"/>
      <c r="E150" s="61"/>
      <c r="F150" s="61"/>
      <c r="G150" s="61"/>
      <c r="H150" s="61"/>
      <c r="I150" s="61"/>
      <c r="J150" s="60" t="str">
        <f>D18</f>
        <v>BAB DZIRA</v>
      </c>
    </row>
    <row r="151" spans="1:10" ht="33" customHeight="1" x14ac:dyDescent="0.25">
      <c r="A151" s="242" t="s">
        <v>327</v>
      </c>
      <c r="B151" s="318">
        <f>'A1 Exploitation'!D514</f>
        <v>0.875</v>
      </c>
      <c r="C151" s="318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8">
        <f>'A2 Exploitation'!D514</f>
        <v>0</v>
      </c>
      <c r="C152" s="318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8">
        <f>'A3 Exploitation'!D514</f>
        <v>0</v>
      </c>
      <c r="C153" s="318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8">
        <f>'A4 Exploitation'!D514</f>
        <v>0</v>
      </c>
      <c r="C154" s="318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8"/>
      <c r="C155" s="318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8"/>
      <c r="C156" s="318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1"/>
      <c r="C159" s="321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7" t="s">
        <v>347</v>
      </c>
      <c r="C160" s="317"/>
      <c r="D160" s="61"/>
      <c r="E160" s="61"/>
      <c r="F160" s="61"/>
      <c r="G160" s="61"/>
      <c r="H160" s="61"/>
      <c r="I160" s="61"/>
      <c r="J160" s="60" t="str">
        <f>D18</f>
        <v>BAB DZIRA</v>
      </c>
    </row>
    <row r="161" spans="1:10" ht="33" customHeight="1" x14ac:dyDescent="0.25">
      <c r="A161" s="242" t="s">
        <v>327</v>
      </c>
      <c r="B161" s="318">
        <f>'A1 Exploitation'!D534</f>
        <v>1</v>
      </c>
      <c r="C161" s="318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8">
        <f>'A2 Exploitation'!D534</f>
        <v>0</v>
      </c>
      <c r="C162" s="318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8">
        <f>'A3 Exploitation'!D534</f>
        <v>0</v>
      </c>
      <c r="C163" s="318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8">
        <f>'A4 Exploitation'!D534</f>
        <v>0</v>
      </c>
      <c r="C164" s="318"/>
    </row>
    <row r="165" spans="1:10" ht="33" customHeight="1" x14ac:dyDescent="0.25">
      <c r="A165" s="241" t="s">
        <v>331</v>
      </c>
      <c r="B165" s="318"/>
      <c r="C165" s="318"/>
    </row>
    <row r="166" spans="1:10" ht="18" x14ac:dyDescent="0.25">
      <c r="A166" s="241" t="s">
        <v>332</v>
      </c>
      <c r="B166" s="318"/>
      <c r="C166" s="318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7" t="s">
        <v>348</v>
      </c>
      <c r="C169" s="317"/>
      <c r="J169" s="60" t="str">
        <f>D18</f>
        <v>BAB DZIRA</v>
      </c>
    </row>
    <row r="170" spans="1:10" ht="33" customHeight="1" x14ac:dyDescent="0.25">
      <c r="A170" s="242" t="s">
        <v>327</v>
      </c>
      <c r="B170" s="318">
        <f>'A1 Exploitation'!D545</f>
        <v>1</v>
      </c>
      <c r="C170" s="318"/>
    </row>
    <row r="171" spans="1:10" ht="33" customHeight="1" x14ac:dyDescent="0.25">
      <c r="A171" s="241" t="s">
        <v>328</v>
      </c>
      <c r="B171" s="318">
        <f>'A2 Exploitation'!D545</f>
        <v>0</v>
      </c>
      <c r="C171" s="318"/>
    </row>
    <row r="172" spans="1:10" ht="33" customHeight="1" x14ac:dyDescent="0.25">
      <c r="A172" s="242" t="s">
        <v>329</v>
      </c>
      <c r="B172" s="318">
        <f>'A3 Exploitation'!D545</f>
        <v>0</v>
      </c>
      <c r="C172" s="318"/>
    </row>
    <row r="173" spans="1:10" ht="33" customHeight="1" x14ac:dyDescent="0.25">
      <c r="A173" s="242" t="s">
        <v>330</v>
      </c>
      <c r="B173" s="318">
        <f>'A4 Exploitation'!D545</f>
        <v>0</v>
      </c>
      <c r="C173" s="318"/>
    </row>
    <row r="174" spans="1:10" ht="33" customHeight="1" x14ac:dyDescent="0.25">
      <c r="A174" s="241" t="s">
        <v>331</v>
      </c>
      <c r="B174" s="318"/>
      <c r="C174" s="318"/>
    </row>
    <row r="175" spans="1:10" ht="18" x14ac:dyDescent="0.25">
      <c r="A175" s="241" t="s">
        <v>332</v>
      </c>
      <c r="B175" s="318"/>
      <c r="C175" s="318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7" t="s">
        <v>349</v>
      </c>
      <c r="C178" s="317"/>
      <c r="J178" s="60" t="str">
        <f>D18</f>
        <v>BAB DZIRA</v>
      </c>
    </row>
    <row r="179" spans="1:10" ht="33" customHeight="1" x14ac:dyDescent="0.25">
      <c r="A179" s="242" t="s">
        <v>327</v>
      </c>
      <c r="B179" s="318">
        <f>'A1 Technique'!D199</f>
        <v>0.70652173913043481</v>
      </c>
      <c r="C179" s="318"/>
    </row>
    <row r="180" spans="1:10" ht="33" customHeight="1" x14ac:dyDescent="0.25">
      <c r="A180" s="241" t="s">
        <v>328</v>
      </c>
      <c r="B180" s="318">
        <f>'A2 Technique'!D199</f>
        <v>0</v>
      </c>
      <c r="C180" s="318"/>
    </row>
    <row r="181" spans="1:10" ht="33" customHeight="1" x14ac:dyDescent="0.25">
      <c r="A181" s="242" t="s">
        <v>329</v>
      </c>
      <c r="B181" s="318">
        <f>'A3 Technique'!D199</f>
        <v>0</v>
      </c>
      <c r="C181" s="318"/>
    </row>
    <row r="182" spans="1:10" ht="33" customHeight="1" x14ac:dyDescent="0.25">
      <c r="A182" s="242" t="s">
        <v>330</v>
      </c>
      <c r="B182" s="318">
        <f>'A4 Technique'!D199</f>
        <v>0</v>
      </c>
      <c r="C182" s="318"/>
    </row>
    <row r="183" spans="1:10" ht="33" customHeight="1" x14ac:dyDescent="0.25">
      <c r="A183" s="241" t="s">
        <v>331</v>
      </c>
      <c r="B183" s="318"/>
      <c r="C183" s="318"/>
    </row>
    <row r="184" spans="1:10" ht="18" x14ac:dyDescent="0.25">
      <c r="A184" s="241" t="s">
        <v>332</v>
      </c>
      <c r="B184" s="318"/>
      <c r="C184" s="31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BAB DZIRA</v>
      </c>
      <c r="B8" s="325"/>
      <c r="C8" s="325"/>
      <c r="D8" s="325"/>
      <c r="E8" s="325"/>
      <c r="F8" s="325"/>
      <c r="G8" s="104"/>
    </row>
    <row r="9" spans="1:7" ht="24" x14ac:dyDescent="0.45">
      <c r="A9" s="245" t="s">
        <v>42</v>
      </c>
      <c r="B9" s="326" t="s">
        <v>422</v>
      </c>
      <c r="C9" s="326"/>
      <c r="D9" s="326"/>
      <c r="E9" s="326"/>
      <c r="F9" s="326"/>
      <c r="G9" s="104"/>
    </row>
    <row r="10" spans="1:7" ht="24" x14ac:dyDescent="0.45">
      <c r="A10" s="246" t="s">
        <v>44</v>
      </c>
      <c r="B10" s="327" t="s">
        <v>423</v>
      </c>
      <c r="C10" s="327"/>
      <c r="D10" s="327"/>
      <c r="E10" s="327"/>
      <c r="F10" s="327"/>
      <c r="G10" s="104"/>
    </row>
    <row r="11" spans="1:7" ht="24" x14ac:dyDescent="0.45">
      <c r="A11" s="245" t="s">
        <v>43</v>
      </c>
      <c r="B11" s="322">
        <v>43196</v>
      </c>
      <c r="C11" s="322"/>
      <c r="D11" s="322"/>
      <c r="E11" s="322"/>
      <c r="F11" s="322"/>
      <c r="G11" s="104"/>
    </row>
    <row r="12" spans="1:7" ht="24" x14ac:dyDescent="0.45">
      <c r="A12" s="245" t="s">
        <v>239</v>
      </c>
      <c r="B12" s="328">
        <f>D549</f>
        <v>0.95454545454545459</v>
      </c>
      <c r="C12" s="328"/>
      <c r="D12" s="328"/>
      <c r="E12" s="328"/>
      <c r="F12" s="328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43196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312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 t="s">
        <v>408</v>
      </c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 t="s">
        <v>32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28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43196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312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v>2</v>
      </c>
      <c r="C99" s="167"/>
      <c r="D99" s="199">
        <v>1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2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1</v>
      </c>
    </row>
    <row r="102" spans="1:7" ht="18" x14ac:dyDescent="0.35">
      <c r="A102" s="268" t="s">
        <v>61</v>
      </c>
      <c r="B102" s="269"/>
      <c r="C102" s="270"/>
      <c r="D102" s="271">
        <f>SUM(D84,D100,D61)</f>
        <v>2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1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43196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312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>
        <v>2</v>
      </c>
      <c r="C153" s="116"/>
      <c r="D153" s="199">
        <v>1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2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1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2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1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43196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312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>
        <v>2</v>
      </c>
      <c r="C200" s="109"/>
      <c r="D200" s="199">
        <v>1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2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1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2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1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43196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312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>
        <v>2</v>
      </c>
      <c r="C261" s="116"/>
      <c r="D261" s="199">
        <v>1</v>
      </c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2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1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2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1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43196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312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>
        <v>2</v>
      </c>
      <c r="C313" s="116"/>
      <c r="D313" s="199">
        <v>1</v>
      </c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2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1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2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1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43196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312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4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10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49.5" x14ac:dyDescent="0.3">
      <c r="A338" s="53" t="s">
        <v>320</v>
      </c>
      <c r="B338" s="109">
        <v>1</v>
      </c>
      <c r="C338" s="109"/>
      <c r="D338" s="74" t="s">
        <v>436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410</v>
      </c>
      <c r="E340" s="73"/>
      <c r="F340" s="158"/>
    </row>
    <row r="341" spans="1:7" ht="33" x14ac:dyDescent="0.3">
      <c r="A341" s="53" t="s">
        <v>98</v>
      </c>
      <c r="B341" s="109">
        <v>0</v>
      </c>
      <c r="C341" s="110"/>
      <c r="D341" s="114" t="s">
        <v>411</v>
      </c>
      <c r="E341" s="74" t="s">
        <v>412</v>
      </c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 t="s">
        <v>413</v>
      </c>
      <c r="E347" s="74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414</v>
      </c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25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0.83333333333333337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35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0.875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43196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312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415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17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0.94444444444444442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0.96875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43196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312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49.5" x14ac:dyDescent="0.3">
      <c r="A404" s="6" t="s">
        <v>242</v>
      </c>
      <c r="B404" s="109">
        <v>0</v>
      </c>
      <c r="C404" s="109"/>
      <c r="D404" s="74" t="s">
        <v>416</v>
      </c>
      <c r="E404" s="74" t="s">
        <v>417</v>
      </c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33" x14ac:dyDescent="0.3">
      <c r="A415" s="164" t="s">
        <v>105</v>
      </c>
      <c r="B415" s="109">
        <v>1</v>
      </c>
      <c r="C415" s="112" t="str">
        <f>IF(B415=0, -5, "0")</f>
        <v>0</v>
      </c>
      <c r="D415" s="313" t="s">
        <v>418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18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55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0.94827586206896552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43196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312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1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2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1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43196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312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2</v>
      </c>
      <c r="C492" s="110"/>
      <c r="D492" s="95" t="s">
        <v>419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43196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312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33" x14ac:dyDescent="0.3">
      <c r="A510" s="8" t="s">
        <v>218</v>
      </c>
      <c r="B510" s="109">
        <v>1</v>
      </c>
      <c r="C510" s="109"/>
      <c r="D510" s="114" t="s">
        <v>420</v>
      </c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v>2</v>
      </c>
      <c r="C512" s="116"/>
      <c r="D512" s="199"/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7</v>
      </c>
    </row>
    <row r="514" spans="1:7" x14ac:dyDescent="0.3">
      <c r="A514" s="248" t="s">
        <v>35</v>
      </c>
      <c r="B514" s="249"/>
      <c r="C514" s="250"/>
      <c r="D514" s="251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43196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312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18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43196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312" t="s">
        <v>34</v>
      </c>
      <c r="C539" s="247" t="s">
        <v>33</v>
      </c>
      <c r="D539" s="331"/>
      <c r="E539" s="332"/>
      <c r="F539" s="332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210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0.95454545454545459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436:F438 F365:F372 F337:F348 F377:F382 F398:F405 F421:F425 F430:F434 F451:F456 F461:F470 F472:F475 F488:F492 F496:F497 F509:F511 F520:F531 F540:F542 F350:F352 F384:F385 F410:F416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0" orientation="portrait" r:id="rId1"/>
  <rowBreaks count="3" manualBreakCount="3">
    <brk id="103" max="6" man="1"/>
    <brk id="267" max="6" man="1"/>
    <brk id="44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str">
        <f>'A1 Exploitation'!A8:F8</f>
        <v>BAB DZIRA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5" t="s">
        <v>42</v>
      </c>
      <c r="B8" s="348" t="str">
        <f>'A1 Exploitation'!B9:F9</f>
        <v>M Souheil DRAOUI</v>
      </c>
      <c r="C8" s="348"/>
      <c r="D8" s="348"/>
      <c r="E8" s="348"/>
      <c r="F8" s="348"/>
      <c r="G8" s="104"/>
    </row>
    <row r="9" spans="1:7" s="11" customFormat="1" ht="24" x14ac:dyDescent="0.45">
      <c r="A9" s="246" t="s">
        <v>44</v>
      </c>
      <c r="B9" s="349" t="str">
        <f>'A1 Exploitation'!B10:F10</f>
        <v>Directeur du magasin et le chef rayon Maher EZZDINE</v>
      </c>
      <c r="C9" s="349"/>
      <c r="D9" s="349"/>
      <c r="E9" s="349"/>
      <c r="F9" s="349"/>
      <c r="G9" s="104"/>
    </row>
    <row r="10" spans="1:7" s="11" customFormat="1" ht="24" x14ac:dyDescent="0.45">
      <c r="A10" s="245" t="s">
        <v>43</v>
      </c>
      <c r="B10" s="346">
        <f>'A1 Exploitation'!B11:F11</f>
        <v>43196</v>
      </c>
      <c r="C10" s="346"/>
      <c r="D10" s="346"/>
      <c r="E10" s="346"/>
      <c r="F10" s="346"/>
      <c r="G10" s="104"/>
    </row>
    <row r="11" spans="1:7" s="11" customFormat="1" ht="24" x14ac:dyDescent="0.45">
      <c r="A11" s="245" t="s">
        <v>294</v>
      </c>
      <c r="B11" s="328">
        <f>D199</f>
        <v>0.70652173913043481</v>
      </c>
      <c r="C11" s="328"/>
      <c r="D11" s="328"/>
      <c r="E11" s="328"/>
      <c r="F11" s="328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10</v>
      </c>
    </row>
    <row r="23" spans="1:7" x14ac:dyDescent="0.3">
      <c r="A23" s="350" t="s">
        <v>295</v>
      </c>
      <c r="B23" s="351"/>
      <c r="C23" s="352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66.75" x14ac:dyDescent="0.35">
      <c r="A26" s="29" t="s">
        <v>97</v>
      </c>
      <c r="B26" s="73">
        <v>0</v>
      </c>
      <c r="C26" s="99">
        <f>IF(B26=0, -5, "0")</f>
        <v>-5</v>
      </c>
      <c r="D26" s="74" t="s">
        <v>435</v>
      </c>
      <c r="E26" s="74" t="s">
        <v>409</v>
      </c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5</v>
      </c>
    </row>
    <row r="34" spans="1:7" x14ac:dyDescent="0.3">
      <c r="A34" s="350" t="s">
        <v>295</v>
      </c>
      <c r="B34" s="351"/>
      <c r="C34" s="352"/>
      <c r="D34" s="288">
        <f>D33/(COUNT(B26:C32)*2)</f>
        <v>0.35714285714285715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1</v>
      </c>
      <c r="C46" s="73"/>
      <c r="D46" s="102" t="s">
        <v>424</v>
      </c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425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11</v>
      </c>
    </row>
    <row r="53" spans="1:7" x14ac:dyDescent="0.3">
      <c r="A53" s="350" t="s">
        <v>295</v>
      </c>
      <c r="B53" s="351"/>
      <c r="C53" s="352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>
        <v>1</v>
      </c>
      <c r="C56" s="99" t="str">
        <f>IF(B56=0, -5, "0")</f>
        <v>0</v>
      </c>
      <c r="D56" s="102" t="s">
        <v>426</v>
      </c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33" x14ac:dyDescent="0.3">
      <c r="A59" s="20" t="s">
        <v>92</v>
      </c>
      <c r="B59" s="73">
        <v>1</v>
      </c>
      <c r="C59" s="73"/>
      <c r="D59" s="74" t="s">
        <v>427</v>
      </c>
      <c r="E59" s="73"/>
      <c r="F59" s="73"/>
    </row>
    <row r="60" spans="1:7" ht="99.75" x14ac:dyDescent="0.35">
      <c r="A60" s="30" t="s">
        <v>221</v>
      </c>
      <c r="B60" s="73">
        <v>0</v>
      </c>
      <c r="C60" s="99">
        <f>IF(B60=0, -5, "0")</f>
        <v>-5</v>
      </c>
      <c r="D60" s="74" t="s">
        <v>428</v>
      </c>
      <c r="E60" s="74" t="s">
        <v>429</v>
      </c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ht="49.5" x14ac:dyDescent="0.3">
      <c r="A62" s="14" t="s">
        <v>293</v>
      </c>
      <c r="B62" s="73">
        <v>1</v>
      </c>
      <c r="C62" s="73"/>
      <c r="D62" s="74" t="s">
        <v>430</v>
      </c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4</v>
      </c>
    </row>
    <row r="64" spans="1:7" x14ac:dyDescent="0.3">
      <c r="A64" s="350" t="s">
        <v>295</v>
      </c>
      <c r="B64" s="351"/>
      <c r="C64" s="352"/>
      <c r="D64" s="288">
        <f>D63/(COUNT(B56:C62)*2)</f>
        <v>0.25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16</v>
      </c>
    </row>
    <row r="162" spans="1:7" x14ac:dyDescent="0.3">
      <c r="A162" s="350" t="s">
        <v>295</v>
      </c>
      <c r="B162" s="351"/>
      <c r="C162" s="352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2</v>
      </c>
    </row>
    <row r="170" spans="1:7" x14ac:dyDescent="0.3">
      <c r="A170" s="350" t="s">
        <v>295</v>
      </c>
      <c r="B170" s="351"/>
      <c r="C170" s="352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8</v>
      </c>
    </row>
    <row r="178" spans="1:7" x14ac:dyDescent="0.3">
      <c r="A178" s="350" t="s">
        <v>295</v>
      </c>
      <c r="B178" s="351"/>
      <c r="C178" s="352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ht="49.5" x14ac:dyDescent="0.3">
      <c r="A181" s="31" t="s">
        <v>315</v>
      </c>
      <c r="B181" s="73">
        <v>0</v>
      </c>
      <c r="C181" s="73"/>
      <c r="D181" s="74" t="s">
        <v>437</v>
      </c>
      <c r="E181" s="74" t="s">
        <v>431</v>
      </c>
      <c r="F181" s="73"/>
    </row>
    <row r="182" spans="1:7" ht="66" x14ac:dyDescent="0.3">
      <c r="A182" s="39" t="s">
        <v>220</v>
      </c>
      <c r="B182" s="73">
        <v>0</v>
      </c>
      <c r="C182" s="73"/>
      <c r="D182" s="74" t="s">
        <v>432</v>
      </c>
      <c r="E182" s="74" t="s">
        <v>433</v>
      </c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6</v>
      </c>
    </row>
    <row r="187" spans="1:7" x14ac:dyDescent="0.3">
      <c r="A187" s="350" t="s">
        <v>295</v>
      </c>
      <c r="B187" s="351"/>
      <c r="C187" s="352"/>
      <c r="D187" s="288">
        <f>D186/(COUNT(B181:C185)*2)</f>
        <v>0.6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434</v>
      </c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3</v>
      </c>
    </row>
    <row r="195" spans="1:6" x14ac:dyDescent="0.3">
      <c r="A195" s="350" t="s">
        <v>295</v>
      </c>
      <c r="B195" s="351"/>
      <c r="C195" s="352"/>
      <c r="D195" s="288">
        <f>D194/(COUNT(B190:C193)*2)</f>
        <v>0.75</v>
      </c>
    </row>
    <row r="197" spans="1:6" ht="18" x14ac:dyDescent="0.35">
      <c r="A197" s="47" t="s">
        <v>246</v>
      </c>
      <c r="B197" s="46"/>
      <c r="C197" s="46"/>
      <c r="D197" s="238">
        <v>0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65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0.70652173913043481</v>
      </c>
    </row>
  </sheetData>
  <sheetProtection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137:B148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181:F185 F26:F32 F37:F41 F46:F51 F56:F62 F67:F83 F88:F101 F107:F117 F122:F132 F137:F148 F153:F160 F165:F168 F173:F176 F190:F193">
      <formula1>$G$15:$G$17</formula1>
    </dataValidation>
  </dataValidations>
  <pageMargins left="0.7" right="0.7" top="0.75" bottom="0.75" header="0.3" footer="0.3"/>
  <pageSetup paperSize="9" scale="33" orientation="portrait" r:id="rId1"/>
  <rowBreaks count="1" manualBreakCount="1">
    <brk id="103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BAB DZIRA</v>
      </c>
      <c r="B8" s="325"/>
      <c r="C8" s="325"/>
      <c r="D8" s="325"/>
      <c r="E8" s="325"/>
      <c r="F8" s="325"/>
      <c r="G8" s="104"/>
    </row>
    <row r="9" spans="1:7" ht="24" x14ac:dyDescent="0.45">
      <c r="A9" s="245" t="s">
        <v>42</v>
      </c>
      <c r="B9" s="326"/>
      <c r="C9" s="326"/>
      <c r="D9" s="326"/>
      <c r="E9" s="326"/>
      <c r="F9" s="326"/>
      <c r="G9" s="104"/>
    </row>
    <row r="10" spans="1:7" ht="24" x14ac:dyDescent="0.45">
      <c r="A10" s="246" t="s">
        <v>44</v>
      </c>
      <c r="B10" s="327"/>
      <c r="C10" s="327"/>
      <c r="D10" s="327"/>
      <c r="E10" s="327"/>
      <c r="F10" s="327"/>
      <c r="G10" s="104"/>
    </row>
    <row r="11" spans="1:7" ht="24" x14ac:dyDescent="0.45">
      <c r="A11" s="245" t="s">
        <v>43</v>
      </c>
      <c r="B11" s="322"/>
      <c r="C11" s="322"/>
      <c r="D11" s="322"/>
      <c r="E11" s="322"/>
      <c r="F11" s="322"/>
      <c r="G11" s="104"/>
    </row>
    <row r="12" spans="1:7" ht="24" x14ac:dyDescent="0.45">
      <c r="A12" s="245" t="s">
        <v>239</v>
      </c>
      <c r="B12" s="365">
        <f>D549</f>
        <v>0</v>
      </c>
      <c r="C12" s="365"/>
      <c r="D12" s="365"/>
      <c r="E12" s="365"/>
      <c r="F12" s="365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64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64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64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BAB DZIRA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>
        <f>'A2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'A2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BAB DZIRA</v>
      </c>
      <c r="B8" s="325"/>
      <c r="C8" s="325"/>
      <c r="D8" s="325"/>
      <c r="E8" s="325"/>
      <c r="F8" s="325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str">
        <f>'A3 Exploitation'!A8:F8</f>
        <v>BAB DZIRA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BAB DZIRA</v>
      </c>
      <c r="B8" s="325"/>
      <c r="C8" s="325"/>
      <c r="D8" s="325"/>
      <c r="E8" s="325"/>
      <c r="F8" s="325"/>
      <c r="G8" s="104"/>
    </row>
    <row r="9" spans="1:7" ht="24" x14ac:dyDescent="0.45">
      <c r="A9" s="306" t="s">
        <v>42</v>
      </c>
      <c r="B9" s="378"/>
      <c r="C9" s="378"/>
      <c r="D9" s="378"/>
      <c r="E9" s="378"/>
      <c r="F9" s="378"/>
      <c r="G9" s="104"/>
    </row>
    <row r="10" spans="1:7" ht="24" x14ac:dyDescent="0.45">
      <c r="A10" s="307" t="s">
        <v>44</v>
      </c>
      <c r="B10" s="379"/>
      <c r="C10" s="379"/>
      <c r="D10" s="379"/>
      <c r="E10" s="379"/>
      <c r="F10" s="379"/>
      <c r="G10" s="104"/>
    </row>
    <row r="11" spans="1:7" ht="24" x14ac:dyDescent="0.45">
      <c r="A11" s="306" t="s">
        <v>43</v>
      </c>
      <c r="B11" s="377"/>
      <c r="C11" s="377"/>
      <c r="D11" s="377"/>
      <c r="E11" s="377"/>
      <c r="F11" s="377"/>
      <c r="G11" s="104"/>
    </row>
    <row r="12" spans="1:7" ht="24" x14ac:dyDescent="0.45">
      <c r="A12" s="306" t="s">
        <v>239</v>
      </c>
      <c r="B12" s="376">
        <f>D549</f>
        <v>0</v>
      </c>
      <c r="C12" s="376"/>
      <c r="D12" s="376"/>
      <c r="E12" s="376"/>
      <c r="F12" s="376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ht="16.5" customHeight="1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ht="16.5" customHeight="1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ht="16.5" customHeight="1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ht="16.5" customHeight="1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ht="16.5" customHeigh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ht="16.5" customHeight="1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ht="16.5" customHeight="1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ht="16.5" customHeight="1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ht="16.5" customHeight="1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ht="16.5" customHeight="1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ht="16.5" customHeight="1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ht="16.5" customHeight="1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ht="16.5" customHeight="1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e">
        <f>#REF!</f>
        <v>#REF!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QualiConsult</cp:lastModifiedBy>
  <cp:lastPrinted>2018-11-03T11:43:05Z</cp:lastPrinted>
  <dcterms:created xsi:type="dcterms:W3CDTF">2015-10-03T07:44:26Z</dcterms:created>
  <dcterms:modified xsi:type="dcterms:W3CDTF">2018-11-05T13:53:02Z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