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Beb Dzira\"/>
    </mc:Choice>
  </mc:AlternateContent>
  <bookViews>
    <workbookView xWindow="0" yWindow="0" windowWidth="20490" windowHeight="6930" tabRatio="854" activeTab="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D206" i="32" s="1"/>
  <c r="D207" i="32" s="1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37" i="32" l="1"/>
  <c r="D38" i="32" s="1"/>
  <c r="D146" i="32"/>
  <c r="D242" i="32"/>
  <c r="D245" i="32" s="1"/>
  <c r="D246" i="32" s="1"/>
  <c r="B76" i="29" s="1"/>
  <c r="D276" i="32"/>
  <c r="D294" i="32"/>
  <c r="D295" i="32" s="1"/>
  <c r="D337" i="32"/>
  <c r="D338" i="32" s="1"/>
  <c r="D357" i="32"/>
  <c r="D360" i="32" s="1"/>
  <c r="D361" i="32" s="1"/>
  <c r="B97" i="29" s="1"/>
  <c r="D387" i="32"/>
  <c r="D37" i="34"/>
  <c r="D40" i="34" s="1"/>
  <c r="D41" i="34" s="1"/>
  <c r="B49" i="29" s="1"/>
  <c r="D110" i="34"/>
  <c r="D111" i="34" s="1"/>
  <c r="D337" i="34"/>
  <c r="D338" i="34" s="1"/>
  <c r="D357" i="34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277" i="34"/>
  <c r="D245" i="34"/>
  <c r="D246" i="34" s="1"/>
  <c r="B77" i="29" s="1"/>
  <c r="D243" i="34"/>
  <c r="D96" i="34"/>
  <c r="D97" i="34" s="1"/>
  <c r="B56" i="29" s="1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147" i="32"/>
  <c r="D305" i="32"/>
  <c r="D407" i="32"/>
  <c r="B8" i="17"/>
  <c r="B10" i="31"/>
  <c r="C175" i="31"/>
  <c r="D178" i="31" s="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1" i="30"/>
  <c r="D322" i="30" s="1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81" i="30" l="1"/>
  <c r="D110" i="30"/>
  <c r="D111" i="30" s="1"/>
  <c r="D146" i="30"/>
  <c r="D206" i="30"/>
  <c r="D207" i="30" s="1"/>
  <c r="D449" i="30"/>
  <c r="D450" i="30" s="1"/>
  <c r="B131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462" i="32"/>
  <c r="D463" i="32" s="1"/>
  <c r="D179" i="31"/>
  <c r="D245" i="30"/>
  <c r="D246" i="30" s="1"/>
  <c r="B75" i="29" s="1"/>
  <c r="D243" i="30"/>
  <c r="D358" i="30"/>
  <c r="D388" i="30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87" i="16" l="1"/>
  <c r="D132" i="17"/>
  <c r="D133" i="17" s="1"/>
  <c r="D96" i="30"/>
  <c r="D97" i="30" s="1"/>
  <c r="B54" i="29" s="1"/>
  <c r="D360" i="30"/>
  <c r="D361" i="30" s="1"/>
  <c r="B96" i="29" s="1"/>
  <c r="B27" i="29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88" i="16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D462" i="30" l="1"/>
  <c r="D463" i="30" s="1"/>
  <c r="B25" i="29" s="1"/>
  <c r="D279" i="16"/>
  <c r="D280" i="16" s="1"/>
  <c r="D360" i="16"/>
  <c r="D361" i="16" s="1"/>
  <c r="D40" i="16"/>
  <c r="D41" i="16" s="1"/>
  <c r="B46" i="29" s="1"/>
  <c r="B11" i="31"/>
  <c r="B145" i="29"/>
  <c r="B12" i="30"/>
  <c r="B33" i="29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<sst xmlns="http://schemas.openxmlformats.org/spreadsheetml/2006/main" count="2945" uniqueCount="407">
  <si>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</si>
  <si>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</si>
  <si>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</si>
  <si>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</si>
  <si>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</si>
  <si>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</si>
  <si>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</si>
  <si>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</si>
  <si>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</si>
  <si>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</si>
  <si>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</si>
  <si>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</si>
  <si>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</si>
  <si>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</si>
  <si>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</si>
  <si>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</si>
  <si>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</si>
  <si>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</si>
  <si>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</si>
  <si>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</si>
  <si>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</si>
  <si>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</si>
  <si>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</si>
  <si>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</si>
  <si>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</si>
  <si>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</si>
  <si>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</si>
  <si>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</si>
  <si>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</si>
  <si>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</si>
  <si>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</si>
  <si>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</si>
  <si>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</si>
  <si>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</si>
  <si>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</si>
  <si>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</si>
  <si>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</si>
  <si>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</si>
  <si>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</si>
  <si>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</si>
  <si>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</si>
  <si>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</si>
  <si>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</si>
  <si>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</si>
  <si>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</si>
  <si>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</si>
  <si>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</si>
  <si>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</si>
  <si>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</si>
  <si>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</si>
  <si>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</si>
  <si>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</si>
  <si>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</si>
  <si>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</si>
  <si>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</si>
  <si>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</si>
  <si>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</si>
  <si>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</si>
  <si>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</si>
  <si>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</si>
  <si>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</si>
  <si>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</si>
  <si>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</si>
  <si>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</si>
  <si>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</si>
  <si>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</si>
  <si>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</si>
  <si>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</si>
  <si>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</si>
  <si>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</si>
  <si>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</si>
  <si>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</si>
  <si>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</si>
  <si>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</si>
  <si>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</si>
  <si>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</si>
  <si>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</si>
  <si>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</si>
  <si>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</si>
  <si>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</si>
  <si>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</si>
  <si>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</si>
  <si>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</si>
  <si>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</si>
  <si>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</si>
  <si>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</si>
  <si>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</si>
  <si>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</si>
  <si>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</si>
  <si>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</si>
  <si>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</si>
  <si>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</si>
  <si>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</si>
  <si>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</si>
  <si>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</si>
  <si>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</si>
  <si>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</si>
  <si>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</si>
  <si>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</si>
  <si>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</si>
  <si>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</si>
  <si>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</si>
  <si>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</si>
  <si>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</si>
  <si>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</si>
  <si>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</si>
  <si>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</si>
  <si>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</si>
  <si>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</si>
  <si>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</si>
  <si>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</si>
  <si>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</si>
  <si>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</si>
  <si>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</si>
  <si>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</si>
  <si>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</si>
  <si>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</si>
  <si>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</si>
  <si>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</si>
  <si>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</si>
  <si>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</si>
  <si>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</si>
  <si>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</si>
  <si>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</si>
  <si>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</si>
  <si>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</si>
  <si>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</si>
  <si>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</si>
  <si>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</si>
  <si>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</si>
  <si>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</si>
  <si>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</si>
  <si>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</si>
  <si>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</si>
  <si>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</si>
  <si>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</si>
  <si>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</si>
  <si>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</si>
  <si>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</si>
  <si>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</si>
  <si>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</si>
  <si>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</si>
  <si>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</si>
  <si>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</si>
  <si>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</si>
  <si>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</si>
  <si>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</si>
  <si>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</si>
  <si>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</si>
  <si>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</si>
  <si>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</si>
  <si>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</si>
  <si>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</si>
  <si>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</si>
  <si>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</si>
  <si>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</si>
  <si>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</si>
  <si>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</si>
  <si>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</si>
  <si>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</si>
  <si>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</si>
  <si>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</si>
  <si>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</si>
  <si>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</si>
  <si>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</si>
  <si>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</si>
  <si>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</si>
  <si>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</si>
  <si>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</si>
  <si>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</si>
  <si>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</si>
  <si>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</si>
  <si>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</si>
  <si>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</si>
  <si>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</si>
  <si>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</si>
  <si>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</si>
  <si>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</si>
  <si>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</si>
  <si>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</si>
  <si>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</si>
  <si>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</si>
  <si>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</si>
  <si>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</si>
  <si>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</si>
  <si>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</si>
  <si>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</si>
  <si>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</si>
  <si>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</si>
  <si>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</si>
  <si>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</si>
  <si>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</si>
  <si>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</si>
  <si>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</si>
  <si>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</si>
  <si>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</si>
  <si>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</si>
  <si>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</si>
  <si>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</si>
  <si>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</si>
  <si>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</si>
  <si>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</si>
  <si>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</si>
  <si>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</si>
  <si>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</si>
  <si>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</si>
  <si>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</si>
  <si>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</si>
  <si>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</si>
  <si>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</si>
  <si>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</si>
  <si>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</si>
  <si>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</si>
  <si>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</si>
  <si>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</si>
  <si>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</si>
  <si>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</si>
  <si>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</si>
  <si>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</si>
  <si>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</si>
  <si>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</si>
  <si>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</si>
  <si>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</si>
  <si>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</si>
  <si>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</si>
  <si>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</si>
  <si>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</si>
  <si>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</si>
  <si>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</si>
  <si>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</si>
  <si>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</si>
  <si>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</si>
  <si>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</si>
  <si>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</si>
  <si>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</si>
  <si>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</si>
  <si>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</si>
  <si>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</si>
  <si>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</si>
  <si>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</si>
  <si>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</si>
  <si>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</si>
  <si>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</si>
  <si>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</si>
  <si>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</si>
  <si>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</si>
  <si>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</si>
  <si>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</si>
  <si>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</si>
  <si>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</si>
  <si>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</si>
  <si>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</si>
  <si>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</si>
  <si>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</si>
  <si>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</si>
  <si>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</si>
  <si>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</si>
  <si>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</si>
  <si>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</si>
  <si>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</si>
  <si>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</si>
  <si>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</si>
  <si>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</si>
  <si>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</si>
  <si>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</si>
  <si>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</si>
  <si>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</si>
  <si>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</si>
  <si>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</si>
  <si>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</si>
  <si>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</si>
  <si>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</si>
  <si>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</si>
  <si>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</si>
  <si>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</si>
  <si>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</si>
  <si>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</si>
  <si>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</si>
  <si>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</si>
  <si>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</si>
  <si>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</si>
  <si>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</si>
  <si>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</si>
  <si>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</si>
  <si>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</si>
  <si>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</si>
  <si>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</si>
  <si>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</si>
  <si>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</si>
  <si>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</si>
  <si>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</si>
  <si>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</si>
  <si>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</si>
  <si>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</si>
  <si>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</si>
  <si>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</si>
  <si>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</si>
  <si>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</si>
  <si>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</si>
  <si>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</si>
  <si>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</si>
  <si>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</si>
  <si>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</si>
  <si>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</si>
  <si>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</si>
  <si>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</si>
  <si>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</si>
  <si>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</si>
  <si>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</si>
  <si>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</si>
  <si>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</si>
  <si>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</si>
  <si>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</si>
  <si>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</si>
  <si>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</si>
  <si>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</si>
  <si>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</si>
  <si>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</si>
  <si>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</si>
  <si>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</si>
  <si>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</si>
  <si>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</si>
  <si>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</si>
  <si>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</si>
  <si>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</si>
  <si>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</si>
  <si>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</si>
  <si>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</si>
  <si>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</si>
  <si>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</si>
  <si>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</si>
  <si>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</si>
  <si>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</si>
  <si>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</si>
  <si>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</si>
  <si>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</si>
  <si>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</si>
  <si>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</si>
  <si>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</si>
  <si>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</si>
  <si>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</si>
  <si>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</si>
  <si>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</si>
  <si>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</si>
  <si>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</si>
  <si>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</si>
  <si>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</si>
  <si>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</si>
  <si>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</si>
  <si>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</si>
  <si>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</si>
  <si>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</si>
  <si>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</si>
  <si>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</si>
  <si>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</si>
  <si>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</si>
  <si>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</si>
  <si>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</si>
  <si>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</si>
  <si>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</si>
  <si>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</si>
  <si>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</si>
  <si>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</si>
  <si>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</si>
  <si>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</si>
  <si>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</si>
  <si>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</si>
  <si>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</si>
  <si>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</si>
  <si>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</si>
  <si>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</si>
  <si>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</si>
  <si>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</si>
  <si>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</si>
  <si>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</si>
  <si>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</si>
  <si>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</si>
  <si>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</si>
  <si>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</si>
  <si>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</si>
  <si>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</si>
  <si>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La fiche est disponible, toutefois l'enregistrement des reclamations n'est pas réalisé</t>
  </si>
  <si>
    <t>Les laves mains sont à ouverture manuelle. Pour une hygiène accrue et réduire le risque de contamination croisée fixer un lave mains à ouverture non manuelle</t>
  </si>
  <si>
    <t>Prévoir un local conforme pour déposer les bennes à ordures</t>
  </si>
  <si>
    <t>L'horaire de sortie de la poubelle n'était pas disponible le jour de l'audit</t>
  </si>
  <si>
    <t>Présence de poussière sur les produits exposés</t>
  </si>
  <si>
    <t>BAB DZIRA</t>
  </si>
  <si>
    <t>Directeur du magasin Fakhri CHAOUECH</t>
  </si>
  <si>
    <t>Présence de produit retour au niveau de la zone de retrait</t>
  </si>
  <si>
    <t>Eviter d'utiliser la zone de consignation pour entreposer les produits retour</t>
  </si>
  <si>
    <t>Le sol de la réserve n'est pas revêtu</t>
  </si>
  <si>
    <t>Humidité 48%</t>
  </si>
  <si>
    <t xml:space="preserve">L'aération n'est pas optimale au niveau de la réserve </t>
  </si>
  <si>
    <t>Température de l'armoire de stockage PLS 
affichée : +6°C
mesurée : +7,8°C</t>
  </si>
  <si>
    <t>L'évaporateur du meuble des fromages n'était pas propre</t>
  </si>
  <si>
    <t>Les meubles des produits surgelés étaient en panne</t>
  </si>
  <si>
    <t>Réparer les meubles</t>
  </si>
  <si>
    <t>Prévoir une chambre de stockage des produits surgelés (Température -18°C)</t>
  </si>
  <si>
    <t>Absence d'un local poubelle, la benne à ordures est deposée au niveau du trottoir et à la fermeture du magasin, elle est déposée au niveau de la réception</t>
  </si>
  <si>
    <t>Quelques porte-appâts n'étaient pas fixés</t>
  </si>
  <si>
    <t>La notion de FEFO n’a pas été respectée lors de l’exposition de l’escalope en tranche</t>
  </si>
  <si>
    <t>Pour pouvoir gérer les produits périssables, les produits possédant les dates limites de consommation les plus proches devraient être exposés avant les autres</t>
  </si>
  <si>
    <t>Vérifier l'étiquetage des produits exposés</t>
  </si>
  <si>
    <t>Présence de produit exposé (poulet PAC) sans étiquetage, sans DLC</t>
  </si>
  <si>
    <t>Les meubles des produits surgelés étaient en panne le jour de l’audit (un mail a été envoyé par la direction au service technique). Toutefois, les produits ont été transférés dans un meuble à température -0.3 °C, les produits (Croquito, Batonnets de crabe, pâte brisée) étaient dans un état de décongélation (température à cœur du Croquito CHAHIA +6.9°C)</t>
  </si>
  <si>
    <t xml:space="preserve">Le meuble des fromages n'était pas propre, présence de cadavre de mouche sur l'étagère </t>
  </si>
  <si>
    <t>Les casiers n'étaient pas compatimentés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</si>
</sst>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0" fillId="0" borderId="0" xfId="0" applyAlignment="1">
      <alignment vertical="center" wrapText="1"/>
    </xf>
    <xf numFmtId="0" fontId="19" fillId="0" borderId="1" xfId="0" applyFont="1" applyBorder="1" applyAlignment="1" applyProtection="1">
      <alignment vertical="center"/>
      <protection locked="0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10" fontId="12" fillId="6" borderId="1" xfId="0" applyNumberFormat="1" applyFont="1" applyFill="1" applyBorder="1" applyAlignment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5284416"/>
        <c:axId val="415282176"/>
      </c:barChart>
      <c:catAx>
        <c:axId val="41528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282176"/>
        <c:crosses val="autoZero"/>
        <c:auto val="1"/>
        <c:lblAlgn val="ctr"/>
        <c:lblOffset val="100"/>
        <c:noMultiLvlLbl val="0"/>
      </c:catAx>
      <c:valAx>
        <c:axId val="41528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528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821520"/>
        <c:axId val="241822080"/>
      </c:barChart>
      <c:catAx>
        <c:axId val="24182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1822080"/>
        <c:crosses val="autoZero"/>
        <c:auto val="1"/>
        <c:lblAlgn val="ctr"/>
        <c:lblOffset val="100"/>
        <c:noMultiLvlLbl val="0"/>
      </c:catAx>
      <c:valAx>
        <c:axId val="24182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82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5920880"/>
        <c:axId val="425921440"/>
      </c:barChart>
      <c:catAx>
        <c:axId val="42592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5921440"/>
        <c:crosses val="autoZero"/>
        <c:auto val="1"/>
        <c:lblAlgn val="ctr"/>
        <c:lblOffset val="100"/>
        <c:noMultiLvlLbl val="0"/>
      </c:catAx>
      <c:valAx>
        <c:axId val="42592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592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6322816"/>
        <c:axId val="426323376"/>
      </c:barChart>
      <c:catAx>
        <c:axId val="42632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6323376"/>
        <c:crosses val="autoZero"/>
        <c:auto val="1"/>
        <c:lblAlgn val="ctr"/>
        <c:lblOffset val="100"/>
        <c:noMultiLvlLbl val="0"/>
      </c:catAx>
      <c:valAx>
        <c:axId val="42632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632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071104"/>
        <c:axId val="212071664"/>
      </c:barChart>
      <c:catAx>
        <c:axId val="21207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071664"/>
        <c:crosses val="autoZero"/>
        <c:auto val="1"/>
        <c:lblAlgn val="ctr"/>
        <c:lblOffset val="100"/>
        <c:noMultiLvlLbl val="0"/>
      </c:catAx>
      <c:valAx>
        <c:axId val="21207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07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074464"/>
        <c:axId val="243658944"/>
      </c:barChart>
      <c:catAx>
        <c:axId val="21207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3658944"/>
        <c:crosses val="autoZero"/>
        <c:auto val="1"/>
        <c:lblAlgn val="ctr"/>
        <c:lblOffset val="100"/>
        <c:noMultiLvlLbl val="0"/>
      </c:catAx>
      <c:valAx>
        <c:axId val="24365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07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0.68292682926829273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3661744"/>
        <c:axId val="243662304"/>
      </c:barChart>
      <c:catAx>
        <c:axId val="24366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3662304"/>
        <c:crosses val="autoZero"/>
        <c:auto val="1"/>
        <c:lblAlgn val="ctr"/>
        <c:lblOffset val="100"/>
        <c:noMultiLvlLbl val="0"/>
      </c:catAx>
      <c:valAx>
        <c:axId val="24366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366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0.88961038961038963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886608"/>
        <c:axId val="212887168"/>
      </c:barChart>
      <c:catAx>
        <c:axId val="21288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887168"/>
        <c:crosses val="autoZero"/>
        <c:auto val="1"/>
        <c:lblAlgn val="ctr"/>
        <c:lblOffset val="100"/>
        <c:noMultiLvlLbl val="0"/>
      </c:catAx>
      <c:valAx>
        <c:axId val="21288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886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0.78626860943934118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0398864"/>
        <c:axId val="210399424"/>
        <c:extLst xmlns:c16r2="http://schemas.microsoft.com/office/drawing/2015/06/chart"/>
      </c:barChart>
      <c:catAx>
        <c:axId val="2103988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9424"/>
        <c:crosses val="autoZero"/>
        <c:auto val="1"/>
        <c:lblAlgn val="ctr"/>
        <c:lblOffset val="100"/>
        <c:noMultiLvlLbl val="0"/>
      </c:catAx>
      <c:valAx>
        <c:axId val="2103994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9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2291312"/>
        <c:axId val="212291872"/>
        <c:extLst xmlns:c16r2="http://schemas.microsoft.com/office/drawing/2015/06/chart"/>
      </c:barChart>
      <c:catAx>
        <c:axId val="21229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291872"/>
        <c:crosses val="autoZero"/>
        <c:auto val="1"/>
        <c:lblAlgn val="ctr"/>
        <c:lblOffset val="100"/>
        <c:noMultiLvlLbl val="0"/>
      </c:catAx>
      <c:valAx>
        <c:axId val="21229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29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3010288"/>
        <c:axId val="413010848"/>
      </c:barChart>
      <c:catAx>
        <c:axId val="41301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010848"/>
        <c:crosses val="autoZero"/>
        <c:auto val="1"/>
        <c:lblAlgn val="ctr"/>
        <c:lblOffset val="100"/>
        <c:noMultiLvlLbl val="0"/>
      </c:catAx>
      <c:valAx>
        <c:axId val="41301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301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744208"/>
        <c:axId val="210744768"/>
      </c:barChart>
      <c:catAx>
        <c:axId val="21074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744768"/>
        <c:crosses val="autoZero"/>
        <c:auto val="1"/>
        <c:lblAlgn val="ctr"/>
        <c:lblOffset val="100"/>
        <c:noMultiLvlLbl val="0"/>
      </c:catAx>
      <c:valAx>
        <c:axId val="210744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74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5338016"/>
        <c:axId val="425338576"/>
      </c:barChart>
      <c:catAx>
        <c:axId val="42533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5338576"/>
        <c:crosses val="autoZero"/>
        <c:auto val="1"/>
        <c:lblAlgn val="ctr"/>
        <c:lblOffset val="100"/>
        <c:noMultiLvlLbl val="0"/>
      </c:catAx>
      <c:valAx>
        <c:axId val="425338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533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6270304"/>
        <c:axId val="426270864"/>
      </c:barChart>
      <c:catAx>
        <c:axId val="42627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6270864"/>
        <c:crosses val="autoZero"/>
        <c:auto val="1"/>
        <c:lblAlgn val="ctr"/>
        <c:lblOffset val="100"/>
        <c:noMultiLvlLbl val="0"/>
      </c:catAx>
      <c:valAx>
        <c:axId val="42627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627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151104"/>
        <c:axId val="427151664"/>
      </c:barChart>
      <c:catAx>
        <c:axId val="42715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7151664"/>
        <c:crosses val="autoZero"/>
        <c:auto val="1"/>
        <c:lblAlgn val="ctr"/>
        <c:lblOffset val="100"/>
        <c:noMultiLvlLbl val="0"/>
      </c:catAx>
      <c:valAx>
        <c:axId val="42715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15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7154464"/>
        <c:axId val="247940416"/>
      </c:barChart>
      <c:catAx>
        <c:axId val="42715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7940416"/>
        <c:crosses val="autoZero"/>
        <c:auto val="1"/>
        <c:lblAlgn val="ctr"/>
        <c:lblOffset val="100"/>
        <c:noMultiLvlLbl val="0"/>
      </c:catAx>
      <c:valAx>
        <c:axId val="247940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715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0.76923076923076927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7943216"/>
        <c:axId val="247943776"/>
      </c:barChart>
      <c:catAx>
        <c:axId val="24794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7943776"/>
        <c:crosses val="autoZero"/>
        <c:auto val="1"/>
        <c:lblAlgn val="ctr"/>
        <c:lblOffset val="100"/>
        <c:noMultiLvlLbl val="0"/>
      </c:catAx>
      <c:valAx>
        <c:axId val="247943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794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25416992"/>
        <c:axId val="425417552"/>
      </c:barChart>
      <c:catAx>
        <c:axId val="42541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25417552"/>
        <c:crosses val="autoZero"/>
        <c:auto val="1"/>
        <c:lblAlgn val="ctr"/>
        <c:lblOffset val="100"/>
        <c:noMultiLvlLbl val="0"/>
      </c:catAx>
      <c:valAx>
        <c:axId val="425417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2541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3" t="s">
        <v>378</v>
      </c>
      <c r="B18" s="253"/>
      <c r="C18" s="253"/>
      <c r="D18" s="254" t="s">
        <v>386</v>
      </c>
      <c r="E18" s="254"/>
      <c r="F18" s="254"/>
      <c r="G18" s="254"/>
      <c r="H18" s="254"/>
      <c r="I18" s="254"/>
      <c r="J18" s="254"/>
      <c r="K18" s="254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5" t="s">
        <v>350</v>
      </c>
      <c r="B21" s="255"/>
      <c r="C21" s="255"/>
      <c r="D21" s="255"/>
      <c r="E21" s="255"/>
      <c r="F21" s="255"/>
      <c r="G21" s="255"/>
      <c r="H21" s="255"/>
      <c r="I21" s="255"/>
      <c r="J21" s="255"/>
      <c r="K21" s="255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6" t="s">
        <v>352</v>
      </c>
      <c r="C23" s="256"/>
      <c r="D23" s="149"/>
      <c r="E23" s="149"/>
      <c r="F23" s="149"/>
      <c r="G23" s="149"/>
      <c r="H23" s="149"/>
      <c r="I23" s="149"/>
      <c r="J23" s="148" t="str">
        <f>D18</f>
        <v>BAB DZIRA</v>
      </c>
    </row>
    <row r="24" spans="1:11" ht="33" customHeight="1" x14ac:dyDescent="0.25">
      <c r="A24" s="190" t="s">
        <v>353</v>
      </c>
      <c r="B24" s="257">
        <f>AVERAGE('A1 Exploitation'!D463,'A1 Technique'!D183)</f>
        <v>0.78626860943934118</v>
      </c>
      <c r="C24" s="257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7">
        <f>AVERAGE('A2 Exploitation'!D463,'A2 Technique'!D183)</f>
        <v>0</v>
      </c>
      <c r="C25" s="257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7">
        <f>AVERAGE('A3 Exploitation'!D463,'A3 Technique'!D183)</f>
        <v>0</v>
      </c>
      <c r="C26" s="257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7">
        <f>AVERAGE('A4 Exploitation'!D463,'A4 Technique'!D183)</f>
        <v>0</v>
      </c>
      <c r="C27" s="257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6" t="s">
        <v>357</v>
      </c>
      <c r="C31" s="256"/>
      <c r="D31" s="149"/>
      <c r="E31" s="149"/>
      <c r="F31" s="149"/>
      <c r="G31" s="149"/>
      <c r="H31" s="149"/>
      <c r="I31" s="149"/>
      <c r="J31" s="148" t="str">
        <f>D18</f>
        <v>BAB DZIRA</v>
      </c>
    </row>
    <row r="32" spans="1:11" ht="33" customHeight="1" x14ac:dyDescent="0.25">
      <c r="A32" s="190" t="s">
        <v>353</v>
      </c>
      <c r="B32" s="257">
        <f>'A1 Exploitation'!D463</f>
        <v>0.88961038961038963</v>
      </c>
      <c r="C32" s="257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7">
        <f>'A2 Exploitation'!D463</f>
        <v>0</v>
      </c>
      <c r="C33" s="257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7">
        <f>'A3 Exploitation'!D463</f>
        <v>0</v>
      </c>
      <c r="C34" s="257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7">
        <f>'A4 Exploitation'!D463</f>
        <v>0</v>
      </c>
      <c r="C35" s="257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8" t="s">
        <v>358</v>
      </c>
      <c r="C38" s="258"/>
      <c r="D38" s="149"/>
      <c r="E38" s="149"/>
      <c r="F38" s="149"/>
      <c r="G38" s="149"/>
      <c r="H38" s="149"/>
      <c r="I38" s="149"/>
      <c r="J38" s="148" t="str">
        <f>D18</f>
        <v>BAB DZIRA</v>
      </c>
    </row>
    <row r="39" spans="1:10" ht="33" customHeight="1" x14ac:dyDescent="0.25">
      <c r="A39" s="190" t="s">
        <v>353</v>
      </c>
      <c r="B39" s="257">
        <f>AVERAGE('A1 Exploitation'!D461, 'A1 Technique'!D181)</f>
        <v>0.5</v>
      </c>
      <c r="C39" s="257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7">
        <f>AVERAGE('A2 Exploitation'!D461, 'A2 Technique'!D181)</f>
        <v>0</v>
      </c>
      <c r="C40" s="257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7">
        <f>AVERAGE('A3 Exploitation'!D461, 'A3 Technique'!D181)</f>
        <v>0</v>
      </c>
      <c r="C41" s="257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7">
        <f>AVERAGE('A4 Exploitation'!D461, 'A4 Technique'!D181)</f>
        <v>0</v>
      </c>
      <c r="C42" s="257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6" t="s">
        <v>359</v>
      </c>
      <c r="C45" s="256"/>
      <c r="D45" s="149"/>
      <c r="E45" s="149"/>
      <c r="F45" s="149"/>
      <c r="G45" s="149"/>
      <c r="H45" s="149"/>
      <c r="I45" s="149"/>
      <c r="J45" s="148" t="str">
        <f>D18</f>
        <v>BAB DZIRA</v>
      </c>
    </row>
    <row r="46" spans="1:10" ht="33" customHeight="1" x14ac:dyDescent="0.25">
      <c r="A46" s="190" t="s">
        <v>353</v>
      </c>
      <c r="B46" s="259">
        <f>'A1 Exploitation'!D41</f>
        <v>1</v>
      </c>
      <c r="C46" s="259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9">
        <f>'A2 Exploitation'!D41</f>
        <v>0</v>
      </c>
      <c r="C47" s="259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9">
        <f>'A3 Exploitation'!D41</f>
        <v>0</v>
      </c>
      <c r="C48" s="259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9">
        <f>'A4 Exploitation'!D41</f>
        <v>0</v>
      </c>
      <c r="C49" s="259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6" t="s">
        <v>360</v>
      </c>
      <c r="C52" s="256"/>
      <c r="D52" s="149"/>
      <c r="E52" s="149"/>
      <c r="F52" s="149"/>
      <c r="G52" s="149"/>
      <c r="H52" s="149"/>
      <c r="I52" s="149"/>
      <c r="J52" s="148" t="str">
        <f>D18</f>
        <v>BAB DZIRA</v>
      </c>
    </row>
    <row r="53" spans="1:10" ht="33" customHeight="1" x14ac:dyDescent="0.25">
      <c r="A53" s="190" t="s">
        <v>353</v>
      </c>
      <c r="B53" s="257" t="e">
        <f>'A1 Exploitation'!D97</f>
        <v>#DIV/0!</v>
      </c>
      <c r="C53" s="257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7">
        <f>'A2 Exploitation'!D97</f>
        <v>0</v>
      </c>
      <c r="C54" s="257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7">
        <f>'A3 Exploitation'!D97</f>
        <v>0</v>
      </c>
      <c r="C55" s="257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7">
        <f>'A4 Exploitation'!D97</f>
        <v>0</v>
      </c>
      <c r="C56" s="257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6" t="s">
        <v>361</v>
      </c>
      <c r="C59" s="256"/>
      <c r="D59" s="149"/>
      <c r="E59" s="149"/>
      <c r="F59" s="149"/>
      <c r="G59" s="149"/>
      <c r="H59" s="149"/>
      <c r="I59" s="149"/>
      <c r="J59" s="148" t="str">
        <f>D18</f>
        <v>BAB DZIRA</v>
      </c>
    </row>
    <row r="60" spans="1:10" ht="33" customHeight="1" x14ac:dyDescent="0.25">
      <c r="A60" s="190" t="s">
        <v>353</v>
      </c>
      <c r="B60" s="257" t="e">
        <f>'A1 Exploitation'!D150</f>
        <v>#DIV/0!</v>
      </c>
      <c r="C60" s="257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7">
        <f>'A2 Exploitation'!D150</f>
        <v>0</v>
      </c>
      <c r="C61" s="257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7">
        <f>'A3 Exploitation'!D150</f>
        <v>0</v>
      </c>
      <c r="C62" s="257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7">
        <f>'A4 Exploitation'!D150</f>
        <v>0</v>
      </c>
      <c r="C63" s="257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6" t="s">
        <v>362</v>
      </c>
      <c r="C66" s="256"/>
      <c r="D66" s="149"/>
      <c r="E66" s="149"/>
      <c r="F66" s="149"/>
      <c r="G66" s="149"/>
      <c r="H66" s="149"/>
      <c r="I66" s="149"/>
      <c r="J66" s="148" t="str">
        <f>D18</f>
        <v>BAB DZIRA</v>
      </c>
    </row>
    <row r="67" spans="1:10" ht="33" customHeight="1" x14ac:dyDescent="0.25">
      <c r="A67" s="190" t="s">
        <v>353</v>
      </c>
      <c r="B67" s="257" t="e">
        <f>'A1 Exploitation'!D190</f>
        <v>#DIV/0!</v>
      </c>
      <c r="C67" s="257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7">
        <f>'A2 Exploitation'!D190</f>
        <v>0</v>
      </c>
      <c r="C68" s="257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7">
        <f>'A3 Exploitation'!D190</f>
        <v>0</v>
      </c>
      <c r="C69" s="257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7">
        <f>'A4 Exploitation'!D190</f>
        <v>0</v>
      </c>
      <c r="C70" s="257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6" t="s">
        <v>363</v>
      </c>
      <c r="C73" s="256"/>
      <c r="D73" s="149"/>
      <c r="E73" s="149"/>
      <c r="F73" s="149"/>
      <c r="G73" s="149"/>
      <c r="H73" s="149"/>
      <c r="I73" s="149"/>
      <c r="J73" s="148" t="str">
        <f>D18</f>
        <v>BAB DZIRA</v>
      </c>
    </row>
    <row r="74" spans="1:10" ht="33" customHeight="1" x14ac:dyDescent="0.25">
      <c r="A74" s="190" t="s">
        <v>353</v>
      </c>
      <c r="B74" s="257" t="e">
        <f>'A1 Exploitation'!D246</f>
        <v>#DIV/0!</v>
      </c>
      <c r="C74" s="257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7">
        <f>'A2 Exploitation'!D246</f>
        <v>0</v>
      </c>
      <c r="C75" s="257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7">
        <f>'A3 Exploitation'!D246</f>
        <v>0</v>
      </c>
      <c r="C76" s="257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7">
        <f>'A4 Exploitation'!D246</f>
        <v>0</v>
      </c>
      <c r="C77" s="257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6" t="s">
        <v>364</v>
      </c>
      <c r="C80" s="256"/>
      <c r="D80" s="149"/>
      <c r="E80" s="149"/>
      <c r="F80" s="149"/>
      <c r="G80" s="149"/>
      <c r="H80" s="149"/>
      <c r="I80" s="149"/>
      <c r="J80" s="148" t="str">
        <f>D18</f>
        <v>BAB DZIRA</v>
      </c>
    </row>
    <row r="81" spans="1:10" ht="33" customHeight="1" x14ac:dyDescent="0.25">
      <c r="A81" s="190" t="s">
        <v>353</v>
      </c>
      <c r="B81" s="257" t="e">
        <f>'A1 Exploitation'!D280</f>
        <v>#DIV/0!</v>
      </c>
      <c r="C81" s="257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7">
        <f>'A2 Exploitation'!D280</f>
        <v>0</v>
      </c>
      <c r="C82" s="257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7">
        <f>'A3 Exploitation'!D280</f>
        <v>0</v>
      </c>
      <c r="C83" s="257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7">
        <f>'A4 Exploitation'!D280</f>
        <v>0</v>
      </c>
      <c r="C84" s="257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6" t="s">
        <v>365</v>
      </c>
      <c r="C87" s="256"/>
      <c r="D87" s="149"/>
      <c r="E87" s="149"/>
      <c r="F87" s="149"/>
      <c r="G87" s="149"/>
      <c r="H87" s="149"/>
      <c r="I87" s="149"/>
      <c r="J87" s="148" t="str">
        <f>D18</f>
        <v>BAB DZIRA</v>
      </c>
    </row>
    <row r="88" spans="1:10" ht="33" customHeight="1" x14ac:dyDescent="0.25">
      <c r="A88" s="190" t="s">
        <v>353</v>
      </c>
      <c r="B88" s="257">
        <f>'A1 Exploitation'!D308</f>
        <v>0.9642857142857143</v>
      </c>
      <c r="C88" s="257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7">
        <f>'A2 Exploitation'!D308</f>
        <v>0</v>
      </c>
      <c r="C89" s="257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7">
        <f>'A3 Exploitation'!D308</f>
        <v>0</v>
      </c>
      <c r="C90" s="257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7">
        <f>'A4 Exploitation'!D308</f>
        <v>0</v>
      </c>
      <c r="C91" s="257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6" t="s">
        <v>366</v>
      </c>
      <c r="C94" s="256"/>
      <c r="D94" s="149"/>
      <c r="E94" s="149"/>
      <c r="F94" s="149"/>
      <c r="G94" s="149"/>
      <c r="H94" s="149"/>
      <c r="I94" s="149"/>
      <c r="J94" s="148" t="str">
        <f>D18</f>
        <v>BAB DZIRA</v>
      </c>
    </row>
    <row r="95" spans="1:10" ht="33" customHeight="1" x14ac:dyDescent="0.25">
      <c r="A95" s="190" t="s">
        <v>353</v>
      </c>
      <c r="B95" s="257">
        <f>'A1 Exploitation'!D361</f>
        <v>0.76923076923076927</v>
      </c>
      <c r="C95" s="257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7">
        <f>'A2 Exploitation'!D361</f>
        <v>0</v>
      </c>
      <c r="C96" s="257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7">
        <f>'A3 Exploitation'!D361</f>
        <v>0</v>
      </c>
      <c r="C97" s="257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7">
        <f>'A4 Exploitation'!D361</f>
        <v>0</v>
      </c>
      <c r="C98" s="257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6" t="s">
        <v>367</v>
      </c>
      <c r="C101" s="256"/>
      <c r="D101" s="149"/>
      <c r="E101" s="149"/>
      <c r="F101" s="149"/>
      <c r="G101" s="149"/>
      <c r="H101" s="149"/>
      <c r="I101" s="149"/>
      <c r="J101" s="148" t="str">
        <f>D18</f>
        <v>BAB DZIRA</v>
      </c>
    </row>
    <row r="102" spans="1:10" ht="33" customHeight="1" x14ac:dyDescent="0.25">
      <c r="A102" s="190" t="s">
        <v>353</v>
      </c>
      <c r="B102" s="257" t="e">
        <f>'A1 Exploitation'!D391</f>
        <v>#DIV/0!</v>
      </c>
      <c r="C102" s="257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7">
        <f>'A2 Exploitation'!D391</f>
        <v>0</v>
      </c>
      <c r="C103" s="257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7">
        <f>'A3 Exploitation'!D391</f>
        <v>0</v>
      </c>
      <c r="C104" s="257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7">
        <f>'A4 Exploitation'!D391</f>
        <v>0</v>
      </c>
      <c r="C105" s="257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6" t="s">
        <v>368</v>
      </c>
      <c r="C108" s="256"/>
      <c r="D108" s="149"/>
      <c r="E108" s="149"/>
      <c r="F108" s="149"/>
      <c r="G108" s="149"/>
      <c r="H108" s="149"/>
      <c r="I108" s="149"/>
      <c r="J108" s="148" t="str">
        <f>D18</f>
        <v>BAB DZIRA</v>
      </c>
    </row>
    <row r="109" spans="1:10" ht="33" customHeight="1" x14ac:dyDescent="0.25">
      <c r="A109" s="190" t="s">
        <v>353</v>
      </c>
      <c r="B109" s="257">
        <f>'A1 Exploitation'!D410</f>
        <v>1</v>
      </c>
      <c r="C109" s="257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7">
        <f>'A2 Exploitation'!D410</f>
        <v>0</v>
      </c>
      <c r="C110" s="257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7">
        <f>'A3 Exploitation'!D410</f>
        <v>0</v>
      </c>
      <c r="C111" s="257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7">
        <f>'A4 Exploitation'!D410</f>
        <v>0</v>
      </c>
      <c r="C112" s="257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6" t="s">
        <v>369</v>
      </c>
      <c r="C115" s="256"/>
      <c r="D115" s="149"/>
      <c r="E115" s="149"/>
      <c r="F115" s="149"/>
      <c r="G115" s="149"/>
      <c r="H115" s="149"/>
      <c r="I115" s="149"/>
      <c r="J115" s="148" t="str">
        <f>D18</f>
        <v>BAB DZIRA</v>
      </c>
    </row>
    <row r="116" spans="1:10" ht="33" customHeight="1" x14ac:dyDescent="0.25">
      <c r="A116" s="190" t="s">
        <v>353</v>
      </c>
      <c r="B116" s="257">
        <f>'A1 Exploitation'!D420</f>
        <v>1</v>
      </c>
      <c r="C116" s="257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7">
        <f>'A2 Exploitation'!D420</f>
        <v>0</v>
      </c>
      <c r="C117" s="257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7">
        <f>'A3 Exploitation'!D420</f>
        <v>0</v>
      </c>
      <c r="C118" s="257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7">
        <f>'A4 Exploitation'!D420</f>
        <v>0</v>
      </c>
      <c r="C119" s="257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6" t="s">
        <v>370</v>
      </c>
      <c r="C122" s="256"/>
      <c r="D122" s="149"/>
      <c r="E122" s="149"/>
      <c r="F122" s="149"/>
      <c r="G122" s="149"/>
      <c r="H122" s="149"/>
      <c r="I122" s="149"/>
      <c r="J122" s="148" t="str">
        <f>D18</f>
        <v>BAB DZIRA</v>
      </c>
    </row>
    <row r="123" spans="1:10" ht="33" customHeight="1" x14ac:dyDescent="0.25">
      <c r="A123" s="190" t="s">
        <v>353</v>
      </c>
      <c r="B123" s="257">
        <f>'A1 Exploitation'!D429</f>
        <v>0.75</v>
      </c>
      <c r="C123" s="257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7">
        <f>'A2 Exploitation'!D429</f>
        <v>0</v>
      </c>
      <c r="C124" s="257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7">
        <f>'A3 Exploitation'!D429</f>
        <v>0</v>
      </c>
      <c r="C125" s="257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7">
        <f>'A4 Exploitation'!D429</f>
        <v>0</v>
      </c>
      <c r="C126" s="257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60"/>
      <c r="C127" s="260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60"/>
      <c r="C128" s="260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6" t="s">
        <v>371</v>
      </c>
      <c r="C129" s="256"/>
      <c r="D129" s="149"/>
      <c r="E129" s="149"/>
      <c r="F129" s="149"/>
      <c r="G129" s="149"/>
      <c r="H129" s="149"/>
      <c r="I129" s="149"/>
      <c r="J129" s="148" t="str">
        <f>D18</f>
        <v>BAB DZIRA</v>
      </c>
    </row>
    <row r="130" spans="1:10" ht="33" customHeight="1" x14ac:dyDescent="0.25">
      <c r="A130" s="190" t="s">
        <v>353</v>
      </c>
      <c r="B130" s="257">
        <f>'A1 Exploitation'!D450</f>
        <v>0.95</v>
      </c>
      <c r="C130" s="257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7">
        <f>'A2 Exploitation'!D450</f>
        <v>0</v>
      </c>
      <c r="C131" s="257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7">
        <f>'A3 Exploitation'!D450</f>
        <v>0</v>
      </c>
      <c r="C132" s="257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7">
        <f>'A4 Exploitation'!D450</f>
        <v>0</v>
      </c>
      <c r="C133" s="257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6" t="s">
        <v>372</v>
      </c>
      <c r="C136" s="256"/>
      <c r="J136" s="148" t="str">
        <f>D18</f>
        <v>BAB DZIRA</v>
      </c>
    </row>
    <row r="137" spans="1:10" ht="33" customHeight="1" x14ac:dyDescent="0.25">
      <c r="A137" s="190" t="s">
        <v>353</v>
      </c>
      <c r="B137" s="257">
        <f>'A1 Exploitation'!D459</f>
        <v>0.66666666666666663</v>
      </c>
      <c r="C137" s="257"/>
    </row>
    <row r="138" spans="1:10" ht="33" customHeight="1" x14ac:dyDescent="0.25">
      <c r="A138" s="189" t="s">
        <v>354</v>
      </c>
      <c r="B138" s="257">
        <f>'A2 Exploitation'!D459</f>
        <v>0</v>
      </c>
      <c r="C138" s="257"/>
    </row>
    <row r="139" spans="1:10" ht="33" customHeight="1" x14ac:dyDescent="0.25">
      <c r="A139" s="190" t="s">
        <v>355</v>
      </c>
      <c r="B139" s="257">
        <f>'A3 Exploitation'!D459</f>
        <v>0</v>
      </c>
      <c r="C139" s="257"/>
    </row>
    <row r="140" spans="1:10" ht="33" customHeight="1" x14ac:dyDescent="0.25">
      <c r="A140" s="190" t="s">
        <v>356</v>
      </c>
      <c r="B140" s="257">
        <f>'A4 Exploitation'!D459</f>
        <v>0</v>
      </c>
      <c r="C140" s="257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6" t="s">
        <v>373</v>
      </c>
      <c r="C143" s="256"/>
      <c r="J143" s="148" t="str">
        <f>D18</f>
        <v>BAB DZIRA</v>
      </c>
    </row>
    <row r="144" spans="1:10" ht="33" customHeight="1" x14ac:dyDescent="0.25">
      <c r="A144" s="190" t="s">
        <v>353</v>
      </c>
      <c r="B144" s="257">
        <f>'A1 Technique'!D183</f>
        <v>0.68292682926829273</v>
      </c>
      <c r="C144" s="257"/>
    </row>
    <row r="145" spans="1:3" ht="33" customHeight="1" x14ac:dyDescent="0.25">
      <c r="A145" s="189" t="s">
        <v>354</v>
      </c>
      <c r="B145" s="257">
        <f>'A2 Technique'!D183</f>
        <v>0</v>
      </c>
      <c r="C145" s="257"/>
    </row>
    <row r="146" spans="1:3" ht="33" customHeight="1" x14ac:dyDescent="0.25">
      <c r="A146" s="190" t="s">
        <v>355</v>
      </c>
      <c r="B146" s="257">
        <f>'A3 Technique'!D183</f>
        <v>0</v>
      </c>
      <c r="C146" s="257"/>
    </row>
    <row r="147" spans="1:3" ht="33" customHeight="1" x14ac:dyDescent="0.25">
      <c r="A147" s="190" t="s">
        <v>356</v>
      </c>
      <c r="B147" s="257">
        <f>'A4 Technique'!D183</f>
        <v>0</v>
      </c>
      <c r="C147" s="257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16" zoomScale="90" zoomScaleNormal="71" zoomScaleSheetLayoutView="90" workbookViewId="0">
      <selection activeCell="D23" sqref="D23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84"/>
      <c r="H7" s="84"/>
      <c r="I7" s="84"/>
    </row>
    <row r="8" spans="1:9" ht="29.25" x14ac:dyDescent="0.5">
      <c r="A8" s="271" t="str">
        <f>'Page de garde'!D18</f>
        <v>BAB DZIRA</v>
      </c>
      <c r="B8" s="271"/>
      <c r="C8" s="271"/>
      <c r="D8" s="271"/>
      <c r="E8" s="271"/>
      <c r="F8" s="271"/>
      <c r="G8" s="85"/>
      <c r="H8" s="85"/>
      <c r="I8" s="84"/>
    </row>
    <row r="9" spans="1:9" ht="24" x14ac:dyDescent="0.45">
      <c r="A9" s="191" t="s">
        <v>44</v>
      </c>
      <c r="B9" s="272" t="s">
        <v>379</v>
      </c>
      <c r="C9" s="272"/>
      <c r="D9" s="272"/>
      <c r="E9" s="272"/>
      <c r="F9" s="273"/>
      <c r="G9" s="85"/>
      <c r="H9" s="85"/>
      <c r="I9" s="84"/>
    </row>
    <row r="10" spans="1:9" ht="24.75" x14ac:dyDescent="0.5">
      <c r="A10" s="192" t="s">
        <v>46</v>
      </c>
      <c r="B10" s="274" t="s">
        <v>387</v>
      </c>
      <c r="C10" s="274"/>
      <c r="D10" s="274"/>
      <c r="E10" s="274"/>
      <c r="F10" s="274"/>
      <c r="G10" s="85"/>
      <c r="H10" s="85"/>
      <c r="I10" s="84"/>
    </row>
    <row r="11" spans="1:9" ht="24" x14ac:dyDescent="0.45">
      <c r="A11" s="191" t="s">
        <v>45</v>
      </c>
      <c r="B11" s="268">
        <v>42921</v>
      </c>
      <c r="C11" s="268"/>
      <c r="D11" s="268"/>
      <c r="E11" s="268"/>
      <c r="F11" s="268"/>
      <c r="G11" s="85"/>
      <c r="H11" s="85"/>
      <c r="I11" s="84"/>
    </row>
    <row r="12" spans="1:9" ht="24" x14ac:dyDescent="0.45">
      <c r="A12" s="191" t="s">
        <v>260</v>
      </c>
      <c r="B12" s="275">
        <f>D463</f>
        <v>0.88961038961038963</v>
      </c>
      <c r="C12" s="275"/>
      <c r="D12" s="275"/>
      <c r="E12" s="275"/>
      <c r="F12" s="275"/>
      <c r="G12" s="85"/>
      <c r="H12" s="85"/>
      <c r="I12" s="84"/>
    </row>
    <row r="13" spans="1:9" ht="22.5" x14ac:dyDescent="0.45">
      <c r="A13" s="28"/>
      <c r="B13" s="29"/>
      <c r="C13" s="29"/>
      <c r="D13" s="276"/>
      <c r="E13" s="276"/>
      <c r="F13" s="276"/>
      <c r="G13" s="276"/>
      <c r="H13" s="276"/>
      <c r="I13" s="3"/>
    </row>
    <row r="14" spans="1:9" ht="16.5" x14ac:dyDescent="0.3">
      <c r="A14" s="277" t="s">
        <v>32</v>
      </c>
      <c r="B14" s="278" t="s">
        <v>33</v>
      </c>
      <c r="C14" s="278"/>
      <c r="D14" s="278" t="s">
        <v>48</v>
      </c>
      <c r="E14" s="279" t="s">
        <v>331</v>
      </c>
      <c r="F14" s="278" t="s">
        <v>202</v>
      </c>
      <c r="G14" s="29"/>
      <c r="H14" s="29"/>
    </row>
    <row r="15" spans="1:9" ht="16.5" x14ac:dyDescent="0.3">
      <c r="A15" s="277"/>
      <c r="B15" s="55" t="s">
        <v>36</v>
      </c>
      <c r="C15" s="55" t="s">
        <v>35</v>
      </c>
      <c r="D15" s="278"/>
      <c r="E15" s="279"/>
      <c r="F15" s="278"/>
      <c r="G15" s="29"/>
      <c r="H15" s="29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29"/>
      <c r="H16" s="29"/>
    </row>
    <row r="17" spans="1:8" ht="18" x14ac:dyDescent="0.3">
      <c r="A17" s="133">
        <f>B11</f>
        <v>42921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52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1" t="s">
        <v>18</v>
      </c>
      <c r="B26" s="262"/>
      <c r="C26" s="262"/>
      <c r="D26" s="262"/>
      <c r="E26" s="262"/>
      <c r="F26" s="262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7"/>
      <c r="E31" s="52"/>
      <c r="F31" s="52"/>
    </row>
    <row r="32" spans="1:8" ht="75" x14ac:dyDescent="0.25">
      <c r="A32" s="16" t="s">
        <v>156</v>
      </c>
      <c r="B32" s="121">
        <v>2</v>
      </c>
      <c r="C32" s="88"/>
      <c r="D32" s="244"/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18</v>
      </c>
    </row>
    <row r="38" spans="1:7" x14ac:dyDescent="0.25">
      <c r="A38" s="198" t="s">
        <v>37</v>
      </c>
      <c r="B38" s="199"/>
      <c r="C38" s="200"/>
      <c r="D38" s="201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80" t="s">
        <v>131</v>
      </c>
      <c r="B43" s="280"/>
      <c r="C43" s="280"/>
      <c r="D43" s="280"/>
      <c r="E43" s="280"/>
      <c r="F43" s="280"/>
    </row>
    <row r="44" spans="1:7" x14ac:dyDescent="0.25">
      <c r="A44" s="134">
        <f>B11</f>
        <v>42921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1" t="s">
        <v>65</v>
      </c>
      <c r="B57" s="262"/>
      <c r="C57" s="262"/>
      <c r="D57" s="262"/>
      <c r="E57" s="262"/>
      <c r="F57" s="262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1" t="s">
        <v>25</v>
      </c>
      <c r="B84" s="262"/>
      <c r="C84" s="262"/>
      <c r="D84" s="262"/>
      <c r="E84" s="262"/>
      <c r="F84" s="262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3" t="s">
        <v>123</v>
      </c>
      <c r="B99" s="264"/>
      <c r="C99" s="264"/>
      <c r="D99" s="264"/>
      <c r="E99" s="264"/>
      <c r="F99" s="265"/>
    </row>
    <row r="100" spans="1:6" x14ac:dyDescent="0.25">
      <c r="A100" s="134">
        <f>B11</f>
        <v>42921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1" t="s">
        <v>127</v>
      </c>
      <c r="B113" s="262"/>
      <c r="C113" s="262"/>
      <c r="D113" s="262"/>
      <c r="E113" s="262"/>
      <c r="F113" s="262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1" t="s">
        <v>72</v>
      </c>
      <c r="B137" s="262"/>
      <c r="C137" s="262"/>
      <c r="D137" s="262"/>
      <c r="E137" s="262"/>
      <c r="F137" s="262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3" t="s">
        <v>124</v>
      </c>
      <c r="B152" s="264"/>
      <c r="C152" s="264"/>
      <c r="D152" s="264"/>
      <c r="E152" s="264"/>
      <c r="F152" s="265"/>
    </row>
    <row r="153" spans="1:6" x14ac:dyDescent="0.25">
      <c r="A153" s="134">
        <f>B11</f>
        <v>42921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1" t="s">
        <v>128</v>
      </c>
      <c r="B166" s="262"/>
      <c r="C166" s="262"/>
      <c r="D166" s="262"/>
      <c r="E166" s="262"/>
      <c r="F166" s="262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3" t="s">
        <v>157</v>
      </c>
      <c r="B192" s="264"/>
      <c r="C192" s="264"/>
      <c r="D192" s="264"/>
      <c r="E192" s="264"/>
      <c r="F192" s="265"/>
    </row>
    <row r="193" spans="1:7" x14ac:dyDescent="0.25">
      <c r="A193" s="139">
        <f>B11</f>
        <v>42921</v>
      </c>
      <c r="B193" s="5"/>
      <c r="C193" s="6"/>
      <c r="D193" s="5"/>
    </row>
    <row r="194" spans="1:7" ht="18" x14ac:dyDescent="0.25">
      <c r="A194" s="261" t="s">
        <v>150</v>
      </c>
      <c r="B194" s="262"/>
      <c r="C194" s="262"/>
      <c r="D194" s="262"/>
      <c r="E194" s="262"/>
      <c r="F194" s="262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1" t="s">
        <v>75</v>
      </c>
      <c r="B209" s="262"/>
      <c r="C209" s="262"/>
      <c r="D209" s="262"/>
      <c r="E209" s="262"/>
      <c r="F209" s="262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1" t="s">
        <v>181</v>
      </c>
      <c r="B232" s="262"/>
      <c r="C232" s="262"/>
      <c r="D232" s="262"/>
      <c r="E232" s="262"/>
      <c r="F232" s="262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3" t="s">
        <v>4</v>
      </c>
      <c r="B249" s="264"/>
      <c r="C249" s="264"/>
      <c r="D249" s="264"/>
      <c r="E249" s="264"/>
      <c r="F249" s="265"/>
    </row>
    <row r="250" spans="1:6" x14ac:dyDescent="0.25">
      <c r="A250" s="142">
        <f>B11</f>
        <v>42921</v>
      </c>
      <c r="B250" s="5"/>
      <c r="C250" s="6"/>
      <c r="D250" s="50"/>
    </row>
    <row r="251" spans="1:6" ht="18" x14ac:dyDescent="0.25">
      <c r="A251" s="261" t="s">
        <v>19</v>
      </c>
      <c r="B251" s="262"/>
      <c r="C251" s="262"/>
      <c r="D251" s="262"/>
      <c r="E251" s="262"/>
      <c r="F251" s="262"/>
    </row>
    <row r="252" spans="1:6" x14ac:dyDescent="0.25">
      <c r="A252" s="25" t="s">
        <v>62</v>
      </c>
      <c r="B252" s="105" t="s">
        <v>34</v>
      </c>
      <c r="C252" s="105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05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05"/>
      <c r="D255" s="108"/>
      <c r="E255" s="102"/>
      <c r="F255" s="102"/>
    </row>
    <row r="256" spans="1:6" x14ac:dyDescent="0.25">
      <c r="A256" s="18" t="s">
        <v>39</v>
      </c>
      <c r="B256" s="121" t="s">
        <v>34</v>
      </c>
      <c r="C256" s="105"/>
      <c r="D256" s="87"/>
      <c r="E256" s="244"/>
      <c r="F256" s="102"/>
    </row>
    <row r="257" spans="1:7" x14ac:dyDescent="0.25">
      <c r="A257" s="25" t="s">
        <v>50</v>
      </c>
      <c r="B257" s="121" t="s">
        <v>34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1" t="s">
        <v>116</v>
      </c>
      <c r="B263" s="262"/>
      <c r="C263" s="262"/>
      <c r="D263" s="262"/>
      <c r="E263" s="262"/>
      <c r="F263" s="262"/>
    </row>
    <row r="264" spans="1:7" x14ac:dyDescent="0.25">
      <c r="A264" s="16" t="s">
        <v>284</v>
      </c>
      <c r="B264" s="100" t="s">
        <v>34</v>
      </c>
      <c r="C264" s="100"/>
      <c r="D264" s="101"/>
      <c r="E264" s="124"/>
      <c r="F264" s="124"/>
    </row>
    <row r="265" spans="1:7" x14ac:dyDescent="0.25">
      <c r="A265" s="120" t="s">
        <v>345</v>
      </c>
      <c r="B265" s="122" t="s">
        <v>34</v>
      </c>
      <c r="C265" s="105"/>
      <c r="D265" s="247"/>
      <c r="E265" s="87"/>
      <c r="F265" s="102"/>
    </row>
    <row r="266" spans="1:7" x14ac:dyDescent="0.25">
      <c r="A266" s="17" t="s">
        <v>5</v>
      </c>
      <c r="B266" s="122" t="s">
        <v>34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 t="s">
        <v>34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 t="s">
        <v>34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05"/>
      <c r="D271" s="119"/>
      <c r="E271" s="102"/>
      <c r="F271" s="102"/>
    </row>
    <row r="272" spans="1:7" x14ac:dyDescent="0.25">
      <c r="A272" s="17" t="s">
        <v>233</v>
      </c>
      <c r="B272" s="122" t="s">
        <v>34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246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3" t="s">
        <v>21</v>
      </c>
      <c r="B282" s="264"/>
      <c r="C282" s="264"/>
      <c r="D282" s="264"/>
      <c r="E282" s="264"/>
      <c r="F282" s="265"/>
    </row>
    <row r="283" spans="1:6" x14ac:dyDescent="0.25">
      <c r="A283" s="143">
        <f>B11</f>
        <v>42921</v>
      </c>
      <c r="B283" s="5"/>
      <c r="C283" s="6"/>
      <c r="D283" s="5"/>
    </row>
    <row r="284" spans="1:6" ht="18" x14ac:dyDescent="0.25">
      <c r="A284" s="261" t="s">
        <v>12</v>
      </c>
      <c r="B284" s="262"/>
      <c r="C284" s="262"/>
      <c r="D284" s="262"/>
      <c r="E284" s="262"/>
      <c r="F284" s="262"/>
    </row>
    <row r="285" spans="1:6" x14ac:dyDescent="0.25">
      <c r="A285" s="16" t="s">
        <v>103</v>
      </c>
      <c r="B285" s="105">
        <v>2</v>
      </c>
      <c r="C285" s="105"/>
      <c r="D285" s="244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0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1" t="s">
        <v>25</v>
      </c>
      <c r="B297" s="262"/>
      <c r="C297" s="262"/>
      <c r="D297" s="262"/>
      <c r="E297" s="262"/>
      <c r="F297" s="262"/>
    </row>
    <row r="298" spans="1:9" x14ac:dyDescent="0.25">
      <c r="A298" s="16" t="s">
        <v>104</v>
      </c>
      <c r="B298" s="105">
        <v>1</v>
      </c>
      <c r="C298" s="105"/>
      <c r="D298" s="119" t="s">
        <v>385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240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05"/>
      <c r="D302" s="98"/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39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3" t="s">
        <v>8</v>
      </c>
      <c r="B310" s="264"/>
      <c r="C310" s="264"/>
      <c r="D310" s="264"/>
      <c r="E310" s="264"/>
      <c r="F310" s="265"/>
    </row>
    <row r="311" spans="1:6" x14ac:dyDescent="0.25">
      <c r="A311" s="134">
        <f>B11</f>
        <v>42921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1" t="s">
        <v>25</v>
      </c>
      <c r="B324" s="262"/>
      <c r="C324" s="262"/>
      <c r="D324" s="262"/>
      <c r="E324" s="262"/>
      <c r="F324" s="262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ht="30" x14ac:dyDescent="0.25">
      <c r="A326" s="17" t="s">
        <v>99</v>
      </c>
      <c r="B326" s="122">
        <v>1</v>
      </c>
      <c r="C326" s="105"/>
      <c r="D326" s="9" t="s">
        <v>405</v>
      </c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ht="105" x14ac:dyDescent="0.25">
      <c r="A330" s="17" t="s">
        <v>14</v>
      </c>
      <c r="B330" s="122">
        <v>0</v>
      </c>
      <c r="C330" s="105"/>
      <c r="D330" s="247" t="s">
        <v>400</v>
      </c>
      <c r="E330" s="250" t="s">
        <v>401</v>
      </c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30" x14ac:dyDescent="0.35">
      <c r="A332" s="54" t="s">
        <v>109</v>
      </c>
      <c r="B332" s="122">
        <v>0</v>
      </c>
      <c r="C332" s="160">
        <f>IF(B332=0, -5, "0")</f>
        <v>-5</v>
      </c>
      <c r="D332" s="247" t="s">
        <v>403</v>
      </c>
      <c r="E332" s="87" t="s">
        <v>402</v>
      </c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14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0.53846153846153844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1" t="s">
        <v>118</v>
      </c>
      <c r="B340" s="262"/>
      <c r="C340" s="262"/>
      <c r="D340" s="262"/>
      <c r="E340" s="262"/>
      <c r="F340" s="262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1" t="s">
        <v>29</v>
      </c>
      <c r="B349" s="262"/>
      <c r="C349" s="262"/>
      <c r="D349" s="262"/>
      <c r="E349" s="262"/>
      <c r="F349" s="262"/>
    </row>
    <row r="350" spans="1:16384" x14ac:dyDescent="0.25">
      <c r="A350" s="16" t="s">
        <v>294</v>
      </c>
      <c r="B350" s="100" t="s">
        <v>34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 t="s">
        <v>34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 t="s">
        <v>34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 t="s">
        <v>34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 t="e">
        <f>D357/(COUNT(B350:C355)*2)</f>
        <v>#DIV/0!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40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0.76923076923076927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3" t="s">
        <v>119</v>
      </c>
      <c r="B363" s="264"/>
      <c r="C363" s="264"/>
      <c r="D363" s="264"/>
      <c r="E363" s="264"/>
      <c r="F363" s="265"/>
    </row>
    <row r="364" spans="1:6" x14ac:dyDescent="0.25">
      <c r="A364" s="142">
        <f>B11</f>
        <v>42921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3" t="s">
        <v>346</v>
      </c>
      <c r="B393" s="264"/>
      <c r="C393" s="264"/>
      <c r="D393" s="264"/>
      <c r="E393" s="264"/>
      <c r="F393" s="265"/>
    </row>
    <row r="394" spans="1:7" s="118" customFormat="1" x14ac:dyDescent="0.25">
      <c r="A394" s="145">
        <f>+B11</f>
        <v>42921</v>
      </c>
      <c r="B394" s="5"/>
      <c r="C394" s="6"/>
      <c r="D394" s="5"/>
    </row>
    <row r="395" spans="1:7" ht="18" x14ac:dyDescent="0.25">
      <c r="A395" s="261" t="s">
        <v>347</v>
      </c>
      <c r="B395" s="262"/>
      <c r="C395" s="262"/>
      <c r="D395" s="262"/>
      <c r="E395" s="262"/>
      <c r="F395" s="262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1" t="s">
        <v>31</v>
      </c>
      <c r="B402" s="262"/>
      <c r="C402" s="262"/>
      <c r="D402" s="262"/>
      <c r="E402" s="262"/>
      <c r="F402" s="262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3" t="s">
        <v>170</v>
      </c>
      <c r="B412" s="264"/>
      <c r="C412" s="264"/>
      <c r="D412" s="264"/>
      <c r="E412" s="264"/>
      <c r="F412" s="26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87"/>
      <c r="E414" s="87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3" t="s">
        <v>82</v>
      </c>
      <c r="B422" s="264"/>
      <c r="C422" s="264"/>
      <c r="D422" s="264"/>
      <c r="E422" s="264"/>
      <c r="F422" s="26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1</v>
      </c>
      <c r="C424" s="100"/>
      <c r="D424" s="240" t="s">
        <v>384</v>
      </c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240"/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3</v>
      </c>
    </row>
    <row r="429" spans="1:7" x14ac:dyDescent="0.25">
      <c r="A429" s="198" t="s">
        <v>37</v>
      </c>
      <c r="B429" s="199"/>
      <c r="C429" s="200"/>
      <c r="D429" s="201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3" t="s">
        <v>143</v>
      </c>
      <c r="B431" s="264"/>
      <c r="C431" s="264"/>
      <c r="D431" s="264"/>
      <c r="E431" s="264"/>
      <c r="F431" s="265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 t="s">
        <v>34</v>
      </c>
      <c r="C438" s="105"/>
      <c r="D438" s="240"/>
      <c r="E438" s="87"/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381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19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0.95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3" t="s">
        <v>144</v>
      </c>
      <c r="B452" s="264"/>
      <c r="C452" s="264"/>
      <c r="D452" s="264"/>
      <c r="E452" s="264"/>
      <c r="F452" s="265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ht="60" x14ac:dyDescent="0.25">
      <c r="A455" s="17" t="s">
        <v>58</v>
      </c>
      <c r="B455" s="121">
        <v>0</v>
      </c>
      <c r="C455" s="105"/>
      <c r="D455" s="87" t="s">
        <v>388</v>
      </c>
      <c r="E455" s="87" t="s">
        <v>389</v>
      </c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4</v>
      </c>
    </row>
    <row r="459" spans="1:14" x14ac:dyDescent="0.25">
      <c r="A459" s="198" t="s">
        <v>37</v>
      </c>
      <c r="B459" s="220"/>
      <c r="C459" s="221"/>
      <c r="D459" s="222">
        <f>D458/(COUNT(B454:C456)*2)</f>
        <v>0.66666666666666663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137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0.88961038961038963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tabSelected="1" view="pageBreakPreview" topLeftCell="A169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85"/>
      <c r="H6" s="85"/>
      <c r="I6" s="85"/>
    </row>
    <row r="7" spans="1:9" s="29" customFormat="1" ht="21.75" customHeight="1" x14ac:dyDescent="0.5">
      <c r="A7" s="271" t="str">
        <f>'A1 Exploitation'!A8:F8</f>
        <v>BAB DZIRA</v>
      </c>
      <c r="B7" s="271"/>
      <c r="C7" s="271"/>
      <c r="D7" s="271"/>
      <c r="E7" s="271"/>
      <c r="F7" s="271"/>
      <c r="G7" s="85"/>
      <c r="H7" s="85"/>
      <c r="I7" s="85"/>
    </row>
    <row r="8" spans="1:9" s="29" customFormat="1" ht="24.75" x14ac:dyDescent="0.5">
      <c r="A8" s="191" t="s">
        <v>44</v>
      </c>
      <c r="B8" s="286" t="str">
        <f>'A1 Exploitation'!B9:F9</f>
        <v>Mme Samah SLAIMI</v>
      </c>
      <c r="C8" s="286"/>
      <c r="D8" s="286"/>
      <c r="E8" s="286"/>
      <c r="F8" s="287"/>
      <c r="G8" s="85"/>
      <c r="H8" s="85"/>
      <c r="I8" s="85"/>
    </row>
    <row r="9" spans="1:9" s="29" customFormat="1" ht="24.75" x14ac:dyDescent="0.5">
      <c r="A9" s="192" t="s">
        <v>46</v>
      </c>
      <c r="B9" s="288" t="str">
        <f>'A1 Exploitation'!B10:F10</f>
        <v>Directeur du magasin Fakhri CHAOUECH</v>
      </c>
      <c r="C9" s="288"/>
      <c r="D9" s="288"/>
      <c r="E9" s="288"/>
      <c r="F9" s="288"/>
      <c r="G9" s="85"/>
      <c r="H9" s="85"/>
      <c r="I9" s="85"/>
    </row>
    <row r="10" spans="1:9" s="29" customFormat="1" ht="24.75" x14ac:dyDescent="0.5">
      <c r="A10" s="191" t="s">
        <v>45</v>
      </c>
      <c r="B10" s="284">
        <f>'A1 Exploitation'!B11:F11</f>
        <v>42921</v>
      </c>
      <c r="C10" s="284"/>
      <c r="D10" s="284"/>
      <c r="E10" s="284"/>
      <c r="F10" s="284"/>
      <c r="G10" s="85"/>
      <c r="H10" s="85"/>
      <c r="I10" s="85"/>
    </row>
    <row r="11" spans="1:9" s="29" customFormat="1" ht="24.75" x14ac:dyDescent="0.5">
      <c r="A11" s="191" t="s">
        <v>318</v>
      </c>
      <c r="B11" s="289">
        <f>D183</f>
        <v>0.68292682926829273</v>
      </c>
      <c r="C11" s="289"/>
      <c r="D11" s="289"/>
      <c r="E11" s="289"/>
      <c r="F11" s="289"/>
      <c r="G11" s="85"/>
      <c r="H11" s="85"/>
      <c r="I11" s="85"/>
    </row>
    <row r="12" spans="1:9" s="29" customFormat="1" ht="22.5" x14ac:dyDescent="0.45">
      <c r="A12" s="28"/>
      <c r="D12" s="276"/>
      <c r="E12" s="276"/>
      <c r="F12" s="276"/>
      <c r="G12" s="276"/>
      <c r="H12" s="276"/>
      <c r="I12" s="31"/>
    </row>
    <row r="13" spans="1:9" s="29" customFormat="1" ht="11.25" customHeight="1" x14ac:dyDescent="0.3">
      <c r="A13" s="277" t="s">
        <v>32</v>
      </c>
      <c r="B13" s="278" t="s">
        <v>33</v>
      </c>
      <c r="C13" s="278"/>
      <c r="D13" s="278" t="s">
        <v>48</v>
      </c>
      <c r="E13" s="279" t="s">
        <v>201</v>
      </c>
      <c r="F13" s="278" t="s">
        <v>202</v>
      </c>
    </row>
    <row r="14" spans="1:9" s="29" customFormat="1" ht="12.75" customHeight="1" x14ac:dyDescent="0.3">
      <c r="A14" s="277"/>
      <c r="B14" s="55" t="s">
        <v>36</v>
      </c>
      <c r="C14" s="55" t="s">
        <v>35</v>
      </c>
      <c r="D14" s="278"/>
      <c r="E14" s="279"/>
      <c r="F14" s="27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2</v>
      </c>
      <c r="C17" s="163"/>
      <c r="D17" s="164"/>
      <c r="E17" s="24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4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1</v>
      </c>
      <c r="C45" s="163"/>
      <c r="D45" s="249" t="s">
        <v>390</v>
      </c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391</v>
      </c>
      <c r="E49" s="163"/>
      <c r="F49" s="163"/>
    </row>
    <row r="50" spans="1:6" ht="33.75" x14ac:dyDescent="0.35">
      <c r="A50" s="54" t="s">
        <v>320</v>
      </c>
      <c r="B50" s="163">
        <v>1</v>
      </c>
      <c r="C50" s="187" t="str">
        <f>IF(B50=0, -5, "0")</f>
        <v>0</v>
      </c>
      <c r="D50" s="164" t="s">
        <v>392</v>
      </c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10</v>
      </c>
    </row>
    <row r="52" spans="1:6" x14ac:dyDescent="0.3">
      <c r="A52" s="193" t="s">
        <v>319</v>
      </c>
      <c r="B52" s="194"/>
      <c r="C52" s="195"/>
      <c r="D52" s="197">
        <f>D51/(COUNT(B45:C50)*2)</f>
        <v>0.83333333333333337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66" x14ac:dyDescent="0.35">
      <c r="A55" s="56" t="s">
        <v>186</v>
      </c>
      <c r="B55" s="163">
        <v>2</v>
      </c>
      <c r="C55" s="187" t="str">
        <f>IF(B55=0, -5, "0")</f>
        <v>0</v>
      </c>
      <c r="D55" s="243" t="s">
        <v>393</v>
      </c>
      <c r="E55" s="163"/>
      <c r="F55" s="163"/>
    </row>
    <row r="56" spans="1:6" ht="33" x14ac:dyDescent="0.3">
      <c r="A56" s="40" t="s">
        <v>175</v>
      </c>
      <c r="B56" s="163">
        <v>1</v>
      </c>
      <c r="C56" s="163"/>
      <c r="D56" s="243" t="s">
        <v>394</v>
      </c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3"/>
      <c r="E57" s="243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36" x14ac:dyDescent="0.35">
      <c r="A59" s="56" t="s">
        <v>234</v>
      </c>
      <c r="B59" s="163">
        <v>0</v>
      </c>
      <c r="C59" s="187">
        <f>IF(B59=0, -5, "0")</f>
        <v>-5</v>
      </c>
      <c r="D59" s="243" t="s">
        <v>395</v>
      </c>
      <c r="E59" s="243" t="s">
        <v>396</v>
      </c>
      <c r="F59" s="163"/>
    </row>
    <row r="60" spans="1:6" ht="171" customHeight="1" x14ac:dyDescent="0.35">
      <c r="A60" s="54" t="s">
        <v>321</v>
      </c>
      <c r="B60" s="163">
        <v>0</v>
      </c>
      <c r="C60" s="187">
        <f>IF(B60=0, -5, "0")</f>
        <v>-5</v>
      </c>
      <c r="D60" s="243" t="s">
        <v>404</v>
      </c>
      <c r="E60" s="243" t="s">
        <v>397</v>
      </c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-1</v>
      </c>
    </row>
    <row r="63" spans="1:6" x14ac:dyDescent="0.3">
      <c r="A63" s="193" t="s">
        <v>319</v>
      </c>
      <c r="B63" s="194"/>
      <c r="C63" s="195"/>
      <c r="D63" s="197">
        <f>D62/(COUNT(B55:C61)*2)</f>
        <v>-5.5555555555555552E-2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2</v>
      </c>
      <c r="C137" s="163"/>
      <c r="D137" s="243"/>
      <c r="E137" s="24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3"/>
      <c r="E140" s="243"/>
      <c r="F140" s="163"/>
    </row>
    <row r="141" spans="1:6" ht="82.5" x14ac:dyDescent="0.35">
      <c r="A141" s="54" t="s">
        <v>328</v>
      </c>
      <c r="B141" s="163">
        <v>1</v>
      </c>
      <c r="C141" s="187" t="str">
        <f>IF(B141=0, -5, "0")</f>
        <v>0</v>
      </c>
      <c r="D141" s="243" t="s">
        <v>382</v>
      </c>
      <c r="E141" s="163"/>
      <c r="F141" s="163"/>
    </row>
    <row r="142" spans="1:6" ht="33" x14ac:dyDescent="0.3">
      <c r="A142" s="147" t="s">
        <v>206</v>
      </c>
      <c r="B142" s="163">
        <v>1</v>
      </c>
      <c r="C142" s="163"/>
      <c r="D142" s="251" t="s">
        <v>406</v>
      </c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14</v>
      </c>
    </row>
    <row r="146" spans="1:6" x14ac:dyDescent="0.3">
      <c r="A146" s="193" t="s">
        <v>319</v>
      </c>
      <c r="B146" s="194"/>
      <c r="C146" s="195"/>
      <c r="D146" s="197">
        <f>D145/(COUNT(B137:C144)*2)</f>
        <v>0.875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ht="33" x14ac:dyDescent="0.3">
      <c r="A157" s="39" t="s">
        <v>191</v>
      </c>
      <c r="B157" s="163">
        <v>1</v>
      </c>
      <c r="C157" s="163"/>
      <c r="D157" s="243" t="s">
        <v>399</v>
      </c>
      <c r="E157" s="250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ht="82.5" x14ac:dyDescent="0.3">
      <c r="A165" s="58" t="s">
        <v>337</v>
      </c>
      <c r="B165" s="163">
        <v>0</v>
      </c>
      <c r="C165" s="163"/>
      <c r="D165" s="243" t="s">
        <v>398</v>
      </c>
      <c r="E165" s="243" t="s">
        <v>383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56</v>
      </c>
    </row>
    <row r="183" spans="1:6" ht="18" x14ac:dyDescent="0.35">
      <c r="A183" s="81" t="s">
        <v>349</v>
      </c>
      <c r="B183" s="81"/>
      <c r="C183" s="81"/>
      <c r="D183" s="291">
        <f>D182/(COUNT(B174:C177,B165:C169,B157:C160,B149:C152,B137:C144,B55:C61,B45:C50,B26:C31,B17:C21,B106:C116,#REF!,B121:C131,B87:C100,B66:C82,B36:C40)*2)</f>
        <v>0.68292682926829273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205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229"/>
      <c r="H7" s="229"/>
      <c r="I7" s="229"/>
    </row>
    <row r="8" spans="1:9" ht="29.25" x14ac:dyDescent="0.5">
      <c r="A8" s="271" t="str">
        <f>'Page de garde'!D18</f>
        <v>BAB DZIRA</v>
      </c>
      <c r="B8" s="271"/>
      <c r="C8" s="271"/>
      <c r="D8" s="271"/>
      <c r="E8" s="271"/>
      <c r="F8" s="271"/>
      <c r="G8" s="230"/>
      <c r="H8" s="230"/>
      <c r="I8" s="229"/>
    </row>
    <row r="9" spans="1:9" ht="24.75" x14ac:dyDescent="0.5">
      <c r="A9" s="191" t="s">
        <v>44</v>
      </c>
      <c r="B9" s="272"/>
      <c r="C9" s="272"/>
      <c r="D9" s="272"/>
      <c r="E9" s="272"/>
      <c r="F9" s="273"/>
      <c r="G9" s="230"/>
      <c r="H9" s="230"/>
      <c r="I9" s="229"/>
    </row>
    <row r="10" spans="1:9" ht="24.75" x14ac:dyDescent="0.5">
      <c r="A10" s="192" t="s">
        <v>46</v>
      </c>
      <c r="B10" s="274"/>
      <c r="C10" s="274"/>
      <c r="D10" s="274"/>
      <c r="E10" s="274"/>
      <c r="F10" s="274"/>
      <c r="G10" s="230"/>
      <c r="H10" s="230"/>
      <c r="I10" s="229"/>
    </row>
    <row r="11" spans="1:9" ht="24.75" x14ac:dyDescent="0.5">
      <c r="A11" s="191" t="s">
        <v>45</v>
      </c>
      <c r="B11" s="268"/>
      <c r="C11" s="268"/>
      <c r="D11" s="268"/>
      <c r="E11" s="268"/>
      <c r="F11" s="268"/>
      <c r="G11" s="230"/>
      <c r="H11" s="230"/>
      <c r="I11" s="229"/>
    </row>
    <row r="12" spans="1:9" ht="24.75" x14ac:dyDescent="0.5">
      <c r="A12" s="191" t="s">
        <v>260</v>
      </c>
      <c r="B12" s="275">
        <f>D463</f>
        <v>0</v>
      </c>
      <c r="C12" s="275"/>
      <c r="D12" s="275"/>
      <c r="E12" s="275"/>
      <c r="F12" s="275"/>
      <c r="G12" s="230"/>
      <c r="H12" s="230"/>
      <c r="I12" s="229"/>
    </row>
    <row r="13" spans="1:9" ht="22.5" x14ac:dyDescent="0.45">
      <c r="A13" s="28"/>
      <c r="B13" s="29"/>
      <c r="C13" s="29"/>
      <c r="D13" s="276"/>
      <c r="E13" s="276"/>
      <c r="F13" s="276"/>
      <c r="G13" s="276"/>
      <c r="H13" s="276"/>
      <c r="I13" s="3"/>
    </row>
    <row r="14" spans="1:9" ht="16.5" x14ac:dyDescent="0.3">
      <c r="A14" s="277" t="s">
        <v>32</v>
      </c>
      <c r="B14" s="278" t="s">
        <v>33</v>
      </c>
      <c r="C14" s="278"/>
      <c r="D14" s="278" t="s">
        <v>48</v>
      </c>
      <c r="E14" s="279" t="s">
        <v>331</v>
      </c>
      <c r="F14" s="278" t="s">
        <v>202</v>
      </c>
      <c r="G14" s="29"/>
      <c r="H14" s="29"/>
    </row>
    <row r="15" spans="1:9" ht="16.5" x14ac:dyDescent="0.3">
      <c r="A15" s="277"/>
      <c r="B15" s="55" t="s">
        <v>36</v>
      </c>
      <c r="C15" s="55" t="s">
        <v>35</v>
      </c>
      <c r="D15" s="278"/>
      <c r="E15" s="279"/>
      <c r="F15" s="278"/>
      <c r="G15" s="29"/>
      <c r="H15" s="29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1" t="s">
        <v>18</v>
      </c>
      <c r="B26" s="262"/>
      <c r="C26" s="262"/>
      <c r="D26" s="262"/>
      <c r="E26" s="262"/>
      <c r="F26" s="262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0" t="s">
        <v>131</v>
      </c>
      <c r="B43" s="280"/>
      <c r="C43" s="280"/>
      <c r="D43" s="280"/>
      <c r="E43" s="280"/>
      <c r="F43" s="280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1" t="s">
        <v>65</v>
      </c>
      <c r="B57" s="262"/>
      <c r="C57" s="262"/>
      <c r="D57" s="262"/>
      <c r="E57" s="262"/>
      <c r="F57" s="262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1" t="s">
        <v>25</v>
      </c>
      <c r="B84" s="262"/>
      <c r="C84" s="262"/>
      <c r="D84" s="262"/>
      <c r="E84" s="262"/>
      <c r="F84" s="262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3" t="s">
        <v>123</v>
      </c>
      <c r="B99" s="264"/>
      <c r="C99" s="264"/>
      <c r="D99" s="264"/>
      <c r="E99" s="264"/>
      <c r="F99" s="265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1" t="s">
        <v>127</v>
      </c>
      <c r="B113" s="262"/>
      <c r="C113" s="262"/>
      <c r="D113" s="262"/>
      <c r="E113" s="262"/>
      <c r="F113" s="262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1" t="s">
        <v>72</v>
      </c>
      <c r="B137" s="262"/>
      <c r="C137" s="262"/>
      <c r="D137" s="262"/>
      <c r="E137" s="262"/>
      <c r="F137" s="262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3" t="s">
        <v>124</v>
      </c>
      <c r="B152" s="264"/>
      <c r="C152" s="264"/>
      <c r="D152" s="264"/>
      <c r="E152" s="264"/>
      <c r="F152" s="265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1" t="s">
        <v>128</v>
      </c>
      <c r="B166" s="262"/>
      <c r="C166" s="262"/>
      <c r="D166" s="262"/>
      <c r="E166" s="262"/>
      <c r="F166" s="262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3" t="s">
        <v>157</v>
      </c>
      <c r="B192" s="264"/>
      <c r="C192" s="264"/>
      <c r="D192" s="264"/>
      <c r="E192" s="264"/>
      <c r="F192" s="265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1" t="s">
        <v>150</v>
      </c>
      <c r="B194" s="262"/>
      <c r="C194" s="262"/>
      <c r="D194" s="262"/>
      <c r="E194" s="262"/>
      <c r="F194" s="262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1" t="s">
        <v>75</v>
      </c>
      <c r="B209" s="262"/>
      <c r="C209" s="262"/>
      <c r="D209" s="262"/>
      <c r="E209" s="262"/>
      <c r="F209" s="262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1" t="s">
        <v>181</v>
      </c>
      <c r="B232" s="262"/>
      <c r="C232" s="262"/>
      <c r="D232" s="262"/>
      <c r="E232" s="262"/>
      <c r="F232" s="262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3" t="s">
        <v>4</v>
      </c>
      <c r="B249" s="264"/>
      <c r="C249" s="264"/>
      <c r="D249" s="264"/>
      <c r="E249" s="264"/>
      <c r="F249" s="265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1" t="s">
        <v>19</v>
      </c>
      <c r="B251" s="262"/>
      <c r="C251" s="262"/>
      <c r="D251" s="262"/>
      <c r="E251" s="262"/>
      <c r="F251" s="262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1" t="s">
        <v>116</v>
      </c>
      <c r="B263" s="262"/>
      <c r="C263" s="262"/>
      <c r="D263" s="262"/>
      <c r="E263" s="262"/>
      <c r="F263" s="262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3" t="s">
        <v>21</v>
      </c>
      <c r="B282" s="264"/>
      <c r="C282" s="264"/>
      <c r="D282" s="264"/>
      <c r="E282" s="264"/>
      <c r="F282" s="265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1" t="s">
        <v>12</v>
      </c>
      <c r="B284" s="262"/>
      <c r="C284" s="262"/>
      <c r="D284" s="262"/>
      <c r="E284" s="262"/>
      <c r="F284" s="262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1" t="s">
        <v>25</v>
      </c>
      <c r="B297" s="262"/>
      <c r="C297" s="262"/>
      <c r="D297" s="262"/>
      <c r="E297" s="262"/>
      <c r="F297" s="262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3" t="s">
        <v>8</v>
      </c>
      <c r="B310" s="264"/>
      <c r="C310" s="264"/>
      <c r="D310" s="264"/>
      <c r="E310" s="264"/>
      <c r="F310" s="265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1" t="s">
        <v>25</v>
      </c>
      <c r="B324" s="262"/>
      <c r="C324" s="262"/>
      <c r="D324" s="262"/>
      <c r="E324" s="262"/>
      <c r="F324" s="262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1" t="s">
        <v>118</v>
      </c>
      <c r="B340" s="262"/>
      <c r="C340" s="262"/>
      <c r="D340" s="262"/>
      <c r="E340" s="262"/>
      <c r="F340" s="262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1" t="s">
        <v>29</v>
      </c>
      <c r="B349" s="262"/>
      <c r="C349" s="262"/>
      <c r="D349" s="262"/>
      <c r="E349" s="262"/>
      <c r="F349" s="262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3" t="s">
        <v>119</v>
      </c>
      <c r="B363" s="264"/>
      <c r="C363" s="264"/>
      <c r="D363" s="264"/>
      <c r="E363" s="264"/>
      <c r="F363" s="265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3" t="s">
        <v>346</v>
      </c>
      <c r="B393" s="264"/>
      <c r="C393" s="264"/>
      <c r="D393" s="264"/>
      <c r="E393" s="264"/>
      <c r="F393" s="265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1" t="s">
        <v>347</v>
      </c>
      <c r="B395" s="262"/>
      <c r="C395" s="262"/>
      <c r="D395" s="262"/>
      <c r="E395" s="262"/>
      <c r="F395" s="262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1" t="s">
        <v>31</v>
      </c>
      <c r="B402" s="262"/>
      <c r="C402" s="262"/>
      <c r="D402" s="262"/>
      <c r="E402" s="262"/>
      <c r="F402" s="262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3" t="s">
        <v>170</v>
      </c>
      <c r="B412" s="264"/>
      <c r="C412" s="264"/>
      <c r="D412" s="264"/>
      <c r="E412" s="264"/>
      <c r="F412" s="26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3" t="s">
        <v>82</v>
      </c>
      <c r="B422" s="264"/>
      <c r="C422" s="264"/>
      <c r="D422" s="264"/>
      <c r="E422" s="264"/>
      <c r="F422" s="26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3" t="s">
        <v>143</v>
      </c>
      <c r="B431" s="264"/>
      <c r="C431" s="264"/>
      <c r="D431" s="264"/>
      <c r="E431" s="264"/>
      <c r="F431" s="26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3" t="s">
        <v>144</v>
      </c>
      <c r="B452" s="264"/>
      <c r="C452" s="264"/>
      <c r="D452" s="264"/>
      <c r="E452" s="264"/>
      <c r="F452" s="265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230"/>
      <c r="H6" s="230"/>
      <c r="I6" s="230"/>
    </row>
    <row r="7" spans="1:9" s="29" customFormat="1" ht="21.75" customHeight="1" x14ac:dyDescent="0.5">
      <c r="A7" s="271" t="str">
        <f>'A2 Exploitation'!A8:F8</f>
        <v>BAB DZIRA</v>
      </c>
      <c r="B7" s="271"/>
      <c r="C7" s="271"/>
      <c r="D7" s="271"/>
      <c r="E7" s="271"/>
      <c r="F7" s="271"/>
      <c r="G7" s="230"/>
      <c r="H7" s="230"/>
      <c r="I7" s="230"/>
    </row>
    <row r="8" spans="1:9" s="29" customFormat="1" ht="24.75" x14ac:dyDescent="0.5">
      <c r="A8" s="191" t="s">
        <v>44</v>
      </c>
      <c r="B8" s="288">
        <f>'A2 Exploitation'!B9:F9</f>
        <v>0</v>
      </c>
      <c r="C8" s="288"/>
      <c r="D8" s="288"/>
      <c r="E8" s="288"/>
      <c r="F8" s="288"/>
      <c r="G8" s="230"/>
      <c r="H8" s="230"/>
      <c r="I8" s="230"/>
    </row>
    <row r="9" spans="1:9" s="29" customFormat="1" ht="24.75" x14ac:dyDescent="0.5">
      <c r="A9" s="192" t="s">
        <v>46</v>
      </c>
      <c r="B9" s="288">
        <f>'A2 Exploitation'!B10:F10</f>
        <v>0</v>
      </c>
      <c r="C9" s="288"/>
      <c r="D9" s="288"/>
      <c r="E9" s="288"/>
      <c r="F9" s="288"/>
      <c r="G9" s="230"/>
      <c r="H9" s="230"/>
      <c r="I9" s="230"/>
    </row>
    <row r="10" spans="1:9" s="29" customFormat="1" ht="24.75" x14ac:dyDescent="0.5">
      <c r="A10" s="191" t="s">
        <v>45</v>
      </c>
      <c r="B10" s="284">
        <f>'A2 Exploitation'!B11:F11</f>
        <v>0</v>
      </c>
      <c r="C10" s="284"/>
      <c r="D10" s="284"/>
      <c r="E10" s="284"/>
      <c r="F10" s="284"/>
      <c r="G10" s="230"/>
      <c r="H10" s="230"/>
      <c r="I10" s="230"/>
    </row>
    <row r="11" spans="1:9" s="29" customFormat="1" ht="24.75" x14ac:dyDescent="0.5">
      <c r="A11" s="191" t="s">
        <v>318</v>
      </c>
      <c r="B11" s="289">
        <f>D183</f>
        <v>0</v>
      </c>
      <c r="C11" s="289"/>
      <c r="D11" s="289"/>
      <c r="E11" s="289"/>
      <c r="F11" s="289"/>
      <c r="G11" s="230"/>
      <c r="H11" s="230"/>
      <c r="I11" s="230"/>
    </row>
    <row r="12" spans="1:9" s="29" customFormat="1" ht="22.5" x14ac:dyDescent="0.45">
      <c r="A12" s="28"/>
      <c r="D12" s="276"/>
      <c r="E12" s="276"/>
      <c r="F12" s="276"/>
      <c r="G12" s="276"/>
      <c r="H12" s="276"/>
      <c r="I12" s="31"/>
    </row>
    <row r="13" spans="1:9" s="29" customFormat="1" ht="11.25" customHeight="1" x14ac:dyDescent="0.3">
      <c r="A13" s="277" t="s">
        <v>32</v>
      </c>
      <c r="B13" s="278" t="s">
        <v>33</v>
      </c>
      <c r="C13" s="278"/>
      <c r="D13" s="278" t="s">
        <v>48</v>
      </c>
      <c r="E13" s="279" t="s">
        <v>201</v>
      </c>
      <c r="F13" s="278" t="s">
        <v>202</v>
      </c>
    </row>
    <row r="14" spans="1:9" s="29" customFormat="1" ht="12.75" customHeight="1" x14ac:dyDescent="0.3">
      <c r="A14" s="277"/>
      <c r="B14" s="55" t="s">
        <v>36</v>
      </c>
      <c r="C14" s="55" t="s">
        <v>35</v>
      </c>
      <c r="D14" s="278"/>
      <c r="E14" s="279"/>
      <c r="F14" s="27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231"/>
      <c r="H7" s="231"/>
      <c r="I7" s="231"/>
    </row>
    <row r="8" spans="1:9" ht="29.25" x14ac:dyDescent="0.5">
      <c r="A8" s="271" t="str">
        <f>'Page de garde'!D18</f>
        <v>BAB DZIRA</v>
      </c>
      <c r="B8" s="271"/>
      <c r="C8" s="271"/>
      <c r="D8" s="271"/>
      <c r="E8" s="271"/>
      <c r="F8" s="271"/>
      <c r="G8" s="232"/>
      <c r="H8" s="232"/>
      <c r="I8" s="231"/>
    </row>
    <row r="9" spans="1:9" ht="24.75" x14ac:dyDescent="0.5">
      <c r="A9" s="191" t="s">
        <v>44</v>
      </c>
      <c r="B9" s="272"/>
      <c r="C9" s="272"/>
      <c r="D9" s="272"/>
      <c r="E9" s="272"/>
      <c r="F9" s="273"/>
      <c r="G9" s="232"/>
      <c r="H9" s="232"/>
      <c r="I9" s="231"/>
    </row>
    <row r="10" spans="1:9" ht="24.75" x14ac:dyDescent="0.5">
      <c r="A10" s="192" t="s">
        <v>46</v>
      </c>
      <c r="B10" s="274"/>
      <c r="C10" s="274"/>
      <c r="D10" s="274"/>
      <c r="E10" s="274"/>
      <c r="F10" s="274"/>
      <c r="G10" s="232"/>
      <c r="H10" s="232"/>
      <c r="I10" s="231"/>
    </row>
    <row r="11" spans="1:9" ht="24.75" x14ac:dyDescent="0.5">
      <c r="A11" s="191" t="s">
        <v>45</v>
      </c>
      <c r="B11" s="268"/>
      <c r="C11" s="268"/>
      <c r="D11" s="268"/>
      <c r="E11" s="268"/>
      <c r="F11" s="268"/>
      <c r="G11" s="232"/>
      <c r="H11" s="232"/>
      <c r="I11" s="231"/>
    </row>
    <row r="12" spans="1:9" ht="24.75" x14ac:dyDescent="0.5">
      <c r="A12" s="191" t="s">
        <v>260</v>
      </c>
      <c r="B12" s="275">
        <f>D463</f>
        <v>0</v>
      </c>
      <c r="C12" s="275"/>
      <c r="D12" s="275"/>
      <c r="E12" s="275"/>
      <c r="F12" s="275"/>
      <c r="G12" s="232"/>
      <c r="H12" s="232"/>
      <c r="I12" s="231"/>
    </row>
    <row r="13" spans="1:9" ht="22.5" x14ac:dyDescent="0.45">
      <c r="A13" s="28"/>
      <c r="B13" s="29"/>
      <c r="C13" s="29"/>
      <c r="D13" s="276"/>
      <c r="E13" s="276"/>
      <c r="F13" s="276"/>
      <c r="G13" s="276"/>
      <c r="H13" s="276"/>
      <c r="I13" s="3"/>
    </row>
    <row r="14" spans="1:9" ht="16.5" x14ac:dyDescent="0.3">
      <c r="A14" s="277" t="s">
        <v>32</v>
      </c>
      <c r="B14" s="278" t="s">
        <v>33</v>
      </c>
      <c r="C14" s="278"/>
      <c r="D14" s="278" t="s">
        <v>48</v>
      </c>
      <c r="E14" s="279" t="s">
        <v>331</v>
      </c>
      <c r="F14" s="278" t="s">
        <v>202</v>
      </c>
      <c r="G14" s="29"/>
      <c r="H14" s="29"/>
    </row>
    <row r="15" spans="1:9" ht="16.5" x14ac:dyDescent="0.3">
      <c r="A15" s="277"/>
      <c r="B15" s="55" t="s">
        <v>36</v>
      </c>
      <c r="C15" s="55" t="s">
        <v>35</v>
      </c>
      <c r="D15" s="278"/>
      <c r="E15" s="279"/>
      <c r="F15" s="278"/>
      <c r="G15" s="29"/>
      <c r="H15" s="29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1" t="s">
        <v>18</v>
      </c>
      <c r="B26" s="262"/>
      <c r="C26" s="262"/>
      <c r="D26" s="262"/>
      <c r="E26" s="262"/>
      <c r="F26" s="262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0" t="s">
        <v>131</v>
      </c>
      <c r="B43" s="280"/>
      <c r="C43" s="280"/>
      <c r="D43" s="280"/>
      <c r="E43" s="280"/>
      <c r="F43" s="280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1" t="s">
        <v>65</v>
      </c>
      <c r="B57" s="262"/>
      <c r="C57" s="262"/>
      <c r="D57" s="262"/>
      <c r="E57" s="262"/>
      <c r="F57" s="262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1" t="s">
        <v>25</v>
      </c>
      <c r="B84" s="262"/>
      <c r="C84" s="262"/>
      <c r="D84" s="262"/>
      <c r="E84" s="262"/>
      <c r="F84" s="262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3" t="s">
        <v>123</v>
      </c>
      <c r="B99" s="264"/>
      <c r="C99" s="264"/>
      <c r="D99" s="264"/>
      <c r="E99" s="264"/>
      <c r="F99" s="265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1" t="s">
        <v>127</v>
      </c>
      <c r="B113" s="262"/>
      <c r="C113" s="262"/>
      <c r="D113" s="262"/>
      <c r="E113" s="262"/>
      <c r="F113" s="262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1" t="s">
        <v>72</v>
      </c>
      <c r="B137" s="262"/>
      <c r="C137" s="262"/>
      <c r="D137" s="262"/>
      <c r="E137" s="262"/>
      <c r="F137" s="262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3" t="s">
        <v>124</v>
      </c>
      <c r="B152" s="264"/>
      <c r="C152" s="264"/>
      <c r="D152" s="264"/>
      <c r="E152" s="264"/>
      <c r="F152" s="265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1" t="s">
        <v>128</v>
      </c>
      <c r="B166" s="262"/>
      <c r="C166" s="262"/>
      <c r="D166" s="262"/>
      <c r="E166" s="262"/>
      <c r="F166" s="262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3" t="s">
        <v>157</v>
      </c>
      <c r="B192" s="264"/>
      <c r="C192" s="264"/>
      <c r="D192" s="264"/>
      <c r="E192" s="264"/>
      <c r="F192" s="265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1" t="s">
        <v>150</v>
      </c>
      <c r="B194" s="262"/>
      <c r="C194" s="262"/>
      <c r="D194" s="262"/>
      <c r="E194" s="262"/>
      <c r="F194" s="262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1" t="s">
        <v>75</v>
      </c>
      <c r="B209" s="262"/>
      <c r="C209" s="262"/>
      <c r="D209" s="262"/>
      <c r="E209" s="262"/>
      <c r="F209" s="262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1" t="s">
        <v>181</v>
      </c>
      <c r="B232" s="262"/>
      <c r="C232" s="262"/>
      <c r="D232" s="262"/>
      <c r="E232" s="262"/>
      <c r="F232" s="262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3" t="s">
        <v>4</v>
      </c>
      <c r="B249" s="264"/>
      <c r="C249" s="264"/>
      <c r="D249" s="264"/>
      <c r="E249" s="264"/>
      <c r="F249" s="265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1" t="s">
        <v>19</v>
      </c>
      <c r="B251" s="262"/>
      <c r="C251" s="262"/>
      <c r="D251" s="262"/>
      <c r="E251" s="262"/>
      <c r="F251" s="262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1" t="s">
        <v>116</v>
      </c>
      <c r="B263" s="262"/>
      <c r="C263" s="262"/>
      <c r="D263" s="262"/>
      <c r="E263" s="262"/>
      <c r="F263" s="262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3" t="s">
        <v>21</v>
      </c>
      <c r="B282" s="264"/>
      <c r="C282" s="264"/>
      <c r="D282" s="264"/>
      <c r="E282" s="264"/>
      <c r="F282" s="265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1" t="s">
        <v>12</v>
      </c>
      <c r="B284" s="262"/>
      <c r="C284" s="262"/>
      <c r="D284" s="262"/>
      <c r="E284" s="262"/>
      <c r="F284" s="262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1" t="s">
        <v>25</v>
      </c>
      <c r="B297" s="262"/>
      <c r="C297" s="262"/>
      <c r="D297" s="262"/>
      <c r="E297" s="262"/>
      <c r="F297" s="262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3" t="s">
        <v>8</v>
      </c>
      <c r="B310" s="264"/>
      <c r="C310" s="264"/>
      <c r="D310" s="264"/>
      <c r="E310" s="264"/>
      <c r="F310" s="265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1" t="s">
        <v>25</v>
      </c>
      <c r="B324" s="262"/>
      <c r="C324" s="262"/>
      <c r="D324" s="262"/>
      <c r="E324" s="262"/>
      <c r="F324" s="262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1" t="s">
        <v>118</v>
      </c>
      <c r="B340" s="262"/>
      <c r="C340" s="262"/>
      <c r="D340" s="262"/>
      <c r="E340" s="262"/>
      <c r="F340" s="262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1" t="s">
        <v>29</v>
      </c>
      <c r="B349" s="262"/>
      <c r="C349" s="262"/>
      <c r="D349" s="262"/>
      <c r="E349" s="262"/>
      <c r="F349" s="262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3" t="s">
        <v>119</v>
      </c>
      <c r="B363" s="264"/>
      <c r="C363" s="264"/>
      <c r="D363" s="264"/>
      <c r="E363" s="264"/>
      <c r="F363" s="265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3" t="s">
        <v>346</v>
      </c>
      <c r="B393" s="264"/>
      <c r="C393" s="264"/>
      <c r="D393" s="264"/>
      <c r="E393" s="264"/>
      <c r="F393" s="265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1" t="s">
        <v>347</v>
      </c>
      <c r="B395" s="262"/>
      <c r="C395" s="262"/>
      <c r="D395" s="262"/>
      <c r="E395" s="262"/>
      <c r="F395" s="262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1" t="s">
        <v>31</v>
      </c>
      <c r="B402" s="262"/>
      <c r="C402" s="262"/>
      <c r="D402" s="262"/>
      <c r="E402" s="262"/>
      <c r="F402" s="262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3" t="s">
        <v>170</v>
      </c>
      <c r="B412" s="264"/>
      <c r="C412" s="264"/>
      <c r="D412" s="264"/>
      <c r="E412" s="264"/>
      <c r="F412" s="26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3" t="s">
        <v>82</v>
      </c>
      <c r="B422" s="264"/>
      <c r="C422" s="264"/>
      <c r="D422" s="264"/>
      <c r="E422" s="264"/>
      <c r="F422" s="26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3" t="s">
        <v>143</v>
      </c>
      <c r="B431" s="264"/>
      <c r="C431" s="264"/>
      <c r="D431" s="264"/>
      <c r="E431" s="264"/>
      <c r="F431" s="26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3" t="s">
        <v>144</v>
      </c>
      <c r="B452" s="264"/>
      <c r="C452" s="264"/>
      <c r="D452" s="264"/>
      <c r="E452" s="264"/>
      <c r="F452" s="265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232"/>
      <c r="H6" s="232"/>
      <c r="I6" s="232"/>
    </row>
    <row r="7" spans="1:9" s="29" customFormat="1" ht="21.75" customHeight="1" x14ac:dyDescent="0.5">
      <c r="A7" s="271" t="str">
        <f>'A3 Exploitation'!A8:F8</f>
        <v>BAB DZIRA</v>
      </c>
      <c r="B7" s="271"/>
      <c r="C7" s="271"/>
      <c r="D7" s="271"/>
      <c r="E7" s="271"/>
      <c r="F7" s="271"/>
      <c r="G7" s="232"/>
      <c r="H7" s="232"/>
      <c r="I7" s="232"/>
    </row>
    <row r="8" spans="1:9" s="29" customFormat="1" ht="24.75" x14ac:dyDescent="0.5">
      <c r="A8" s="191" t="s">
        <v>44</v>
      </c>
      <c r="B8" s="290">
        <f>'A3 Exploitation'!B9:F9</f>
        <v>0</v>
      </c>
      <c r="C8" s="288"/>
      <c r="D8" s="288"/>
      <c r="E8" s="288"/>
      <c r="F8" s="288"/>
      <c r="G8" s="232"/>
      <c r="H8" s="232"/>
      <c r="I8" s="232"/>
    </row>
    <row r="9" spans="1:9" s="29" customFormat="1" ht="24.75" x14ac:dyDescent="0.5">
      <c r="A9" s="192" t="s">
        <v>46</v>
      </c>
      <c r="B9" s="288">
        <f>'A3 Exploitation'!B10:F10</f>
        <v>0</v>
      </c>
      <c r="C9" s="288"/>
      <c r="D9" s="288"/>
      <c r="E9" s="288"/>
      <c r="F9" s="288"/>
      <c r="G9" s="232"/>
      <c r="H9" s="232"/>
      <c r="I9" s="232"/>
    </row>
    <row r="10" spans="1:9" s="29" customFormat="1" ht="24.75" x14ac:dyDescent="0.5">
      <c r="A10" s="191" t="s">
        <v>45</v>
      </c>
      <c r="B10" s="284">
        <f>'A3 Exploitation'!B11:F11</f>
        <v>0</v>
      </c>
      <c r="C10" s="284"/>
      <c r="D10" s="284"/>
      <c r="E10" s="284"/>
      <c r="F10" s="284"/>
      <c r="G10" s="232"/>
      <c r="H10" s="232"/>
      <c r="I10" s="232"/>
    </row>
    <row r="11" spans="1:9" s="29" customFormat="1" ht="24.75" x14ac:dyDescent="0.5">
      <c r="A11" s="191" t="s">
        <v>318</v>
      </c>
      <c r="B11" s="289">
        <f>D183</f>
        <v>0</v>
      </c>
      <c r="C11" s="289"/>
      <c r="D11" s="289"/>
      <c r="E11" s="289"/>
      <c r="F11" s="289"/>
      <c r="G11" s="232"/>
      <c r="H11" s="232"/>
      <c r="I11" s="232"/>
    </row>
    <row r="12" spans="1:9" s="29" customFormat="1" ht="22.5" x14ac:dyDescent="0.45">
      <c r="A12" s="28"/>
      <c r="D12" s="276"/>
      <c r="E12" s="276"/>
      <c r="F12" s="276"/>
      <c r="G12" s="276"/>
      <c r="H12" s="276"/>
      <c r="I12" s="31"/>
    </row>
    <row r="13" spans="1:9" s="29" customFormat="1" ht="11.25" customHeight="1" x14ac:dyDescent="0.3">
      <c r="A13" s="277" t="s">
        <v>32</v>
      </c>
      <c r="B13" s="278" t="s">
        <v>33</v>
      </c>
      <c r="C13" s="278"/>
      <c r="D13" s="278" t="s">
        <v>48</v>
      </c>
      <c r="E13" s="279" t="s">
        <v>201</v>
      </c>
      <c r="F13" s="278" t="s">
        <v>202</v>
      </c>
    </row>
    <row r="14" spans="1:9" s="29" customFormat="1" ht="12.75" customHeight="1" x14ac:dyDescent="0.3">
      <c r="A14" s="277"/>
      <c r="B14" s="55" t="s">
        <v>36</v>
      </c>
      <c r="C14" s="55" t="s">
        <v>35</v>
      </c>
      <c r="D14" s="278"/>
      <c r="E14" s="279"/>
      <c r="F14" s="27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9"/>
      <c r="E1" s="269"/>
      <c r="F1" s="269"/>
      <c r="G1" s="269"/>
      <c r="H1" s="269"/>
      <c r="I1" s="269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0" t="s">
        <v>190</v>
      </c>
      <c r="B7" s="270"/>
      <c r="C7" s="270"/>
      <c r="D7" s="270"/>
      <c r="E7" s="270"/>
      <c r="F7" s="270"/>
      <c r="G7" s="231"/>
      <c r="H7" s="231"/>
      <c r="I7" s="231"/>
    </row>
    <row r="8" spans="1:9" ht="29.25" x14ac:dyDescent="0.5">
      <c r="A8" s="271" t="str">
        <f>'Page de garde'!D18</f>
        <v>BAB DZIRA</v>
      </c>
      <c r="B8" s="271"/>
      <c r="C8" s="271"/>
      <c r="D8" s="271"/>
      <c r="E8" s="271"/>
      <c r="F8" s="271"/>
      <c r="G8" s="232"/>
      <c r="H8" s="232"/>
      <c r="I8" s="231"/>
    </row>
    <row r="9" spans="1:9" ht="24.75" x14ac:dyDescent="0.5">
      <c r="A9" s="191" t="s">
        <v>44</v>
      </c>
      <c r="B9" s="272"/>
      <c r="C9" s="272"/>
      <c r="D9" s="272"/>
      <c r="E9" s="272"/>
      <c r="F9" s="273"/>
      <c r="G9" s="232"/>
      <c r="H9" s="232"/>
      <c r="I9" s="231"/>
    </row>
    <row r="10" spans="1:9" ht="24.75" x14ac:dyDescent="0.5">
      <c r="A10" s="192" t="s">
        <v>46</v>
      </c>
      <c r="B10" s="274"/>
      <c r="C10" s="274"/>
      <c r="D10" s="274"/>
      <c r="E10" s="274"/>
      <c r="F10" s="274"/>
      <c r="G10" s="232"/>
      <c r="H10" s="232"/>
      <c r="I10" s="231"/>
    </row>
    <row r="11" spans="1:9" ht="24.75" x14ac:dyDescent="0.5">
      <c r="A11" s="191" t="s">
        <v>45</v>
      </c>
      <c r="B11" s="268"/>
      <c r="C11" s="268"/>
      <c r="D11" s="268"/>
      <c r="E11" s="268"/>
      <c r="F11" s="268"/>
      <c r="G11" s="232"/>
      <c r="H11" s="232"/>
      <c r="I11" s="231"/>
    </row>
    <row r="12" spans="1:9" ht="24.75" x14ac:dyDescent="0.5">
      <c r="A12" s="191" t="s">
        <v>260</v>
      </c>
      <c r="B12" s="275">
        <f>D463</f>
        <v>0</v>
      </c>
      <c r="C12" s="275"/>
      <c r="D12" s="275"/>
      <c r="E12" s="275"/>
      <c r="F12" s="275"/>
      <c r="G12" s="232"/>
      <c r="H12" s="232"/>
      <c r="I12" s="231"/>
    </row>
    <row r="13" spans="1:9" ht="22.5" x14ac:dyDescent="0.45">
      <c r="A13" s="28"/>
      <c r="B13" s="29"/>
      <c r="C13" s="29"/>
      <c r="D13" s="276"/>
      <c r="E13" s="276"/>
      <c r="F13" s="276"/>
      <c r="G13" s="276"/>
      <c r="H13" s="276"/>
      <c r="I13" s="3"/>
    </row>
    <row r="14" spans="1:9" ht="16.5" x14ac:dyDescent="0.3">
      <c r="A14" s="277" t="s">
        <v>32</v>
      </c>
      <c r="B14" s="278" t="s">
        <v>33</v>
      </c>
      <c r="C14" s="278"/>
      <c r="D14" s="278" t="s">
        <v>48</v>
      </c>
      <c r="E14" s="279" t="s">
        <v>331</v>
      </c>
      <c r="F14" s="278" t="s">
        <v>202</v>
      </c>
      <c r="G14" s="29"/>
      <c r="H14" s="29"/>
    </row>
    <row r="15" spans="1:9" ht="16.5" x14ac:dyDescent="0.3">
      <c r="A15" s="277"/>
      <c r="B15" s="55" t="s">
        <v>36</v>
      </c>
      <c r="C15" s="55" t="s">
        <v>35</v>
      </c>
      <c r="D15" s="278"/>
      <c r="E15" s="279"/>
      <c r="F15" s="278"/>
      <c r="G15" s="29"/>
      <c r="H15" s="29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1" t="s">
        <v>1</v>
      </c>
      <c r="B18" s="282"/>
      <c r="C18" s="282"/>
      <c r="D18" s="282"/>
      <c r="E18" s="282"/>
      <c r="F18" s="282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1" t="s">
        <v>18</v>
      </c>
      <c r="B26" s="262"/>
      <c r="C26" s="262"/>
      <c r="D26" s="262"/>
      <c r="E26" s="262"/>
      <c r="F26" s="262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0" t="s">
        <v>131</v>
      </c>
      <c r="B43" s="280"/>
      <c r="C43" s="280"/>
      <c r="D43" s="280"/>
      <c r="E43" s="280"/>
      <c r="F43" s="280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6" t="s">
        <v>63</v>
      </c>
      <c r="B45" s="267"/>
      <c r="C45" s="267"/>
      <c r="D45" s="267"/>
      <c r="E45" s="267"/>
      <c r="F45" s="26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1" t="s">
        <v>65</v>
      </c>
      <c r="B57" s="262"/>
      <c r="C57" s="262"/>
      <c r="D57" s="262"/>
      <c r="E57" s="262"/>
      <c r="F57" s="262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1" t="s">
        <v>25</v>
      </c>
      <c r="B84" s="262"/>
      <c r="C84" s="262"/>
      <c r="D84" s="262"/>
      <c r="E84" s="262"/>
      <c r="F84" s="262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3" t="s">
        <v>123</v>
      </c>
      <c r="B99" s="264"/>
      <c r="C99" s="264"/>
      <c r="D99" s="264"/>
      <c r="E99" s="264"/>
      <c r="F99" s="265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6" t="s">
        <v>63</v>
      </c>
      <c r="B101" s="267"/>
      <c r="C101" s="267"/>
      <c r="D101" s="267"/>
      <c r="E101" s="267"/>
      <c r="F101" s="26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1" t="s">
        <v>127</v>
      </c>
      <c r="B113" s="262"/>
      <c r="C113" s="262"/>
      <c r="D113" s="262"/>
      <c r="E113" s="262"/>
      <c r="F113" s="262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1" t="s">
        <v>72</v>
      </c>
      <c r="B137" s="262"/>
      <c r="C137" s="262"/>
      <c r="D137" s="262"/>
      <c r="E137" s="262"/>
      <c r="F137" s="262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3" t="s">
        <v>124</v>
      </c>
      <c r="B152" s="264"/>
      <c r="C152" s="264"/>
      <c r="D152" s="264"/>
      <c r="E152" s="264"/>
      <c r="F152" s="265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6" t="s">
        <v>63</v>
      </c>
      <c r="B154" s="267"/>
      <c r="C154" s="267"/>
      <c r="D154" s="267"/>
      <c r="E154" s="267"/>
      <c r="F154" s="26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1" t="s">
        <v>128</v>
      </c>
      <c r="B166" s="262"/>
      <c r="C166" s="262"/>
      <c r="D166" s="262"/>
      <c r="E166" s="262"/>
      <c r="F166" s="262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3" t="s">
        <v>157</v>
      </c>
      <c r="B192" s="264"/>
      <c r="C192" s="264"/>
      <c r="D192" s="264"/>
      <c r="E192" s="264"/>
      <c r="F192" s="265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1" t="s">
        <v>150</v>
      </c>
      <c r="B194" s="262"/>
      <c r="C194" s="262"/>
      <c r="D194" s="262"/>
      <c r="E194" s="262"/>
      <c r="F194" s="262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1" t="s">
        <v>75</v>
      </c>
      <c r="B209" s="262"/>
      <c r="C209" s="262"/>
      <c r="D209" s="262"/>
      <c r="E209" s="262"/>
      <c r="F209" s="262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1" t="s">
        <v>181</v>
      </c>
      <c r="B232" s="262"/>
      <c r="C232" s="262"/>
      <c r="D232" s="262"/>
      <c r="E232" s="262"/>
      <c r="F232" s="262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3" t="s">
        <v>4</v>
      </c>
      <c r="B249" s="264"/>
      <c r="C249" s="264"/>
      <c r="D249" s="264"/>
      <c r="E249" s="264"/>
      <c r="F249" s="265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1" t="s">
        <v>19</v>
      </c>
      <c r="B251" s="262"/>
      <c r="C251" s="262"/>
      <c r="D251" s="262"/>
      <c r="E251" s="262"/>
      <c r="F251" s="262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1" t="s">
        <v>116</v>
      </c>
      <c r="B263" s="262"/>
      <c r="C263" s="262"/>
      <c r="D263" s="262"/>
      <c r="E263" s="262"/>
      <c r="F263" s="262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3" t="s">
        <v>21</v>
      </c>
      <c r="B282" s="264"/>
      <c r="C282" s="264"/>
      <c r="D282" s="264"/>
      <c r="E282" s="264"/>
      <c r="F282" s="265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1" t="s">
        <v>12</v>
      </c>
      <c r="B284" s="262"/>
      <c r="C284" s="262"/>
      <c r="D284" s="262"/>
      <c r="E284" s="262"/>
      <c r="F284" s="262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1" t="s">
        <v>25</v>
      </c>
      <c r="B297" s="262"/>
      <c r="C297" s="262"/>
      <c r="D297" s="262"/>
      <c r="E297" s="262"/>
      <c r="F297" s="262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3" t="s">
        <v>8</v>
      </c>
      <c r="B310" s="264"/>
      <c r="C310" s="264"/>
      <c r="D310" s="264"/>
      <c r="E310" s="264"/>
      <c r="F310" s="265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6" t="s">
        <v>107</v>
      </c>
      <c r="B312" s="267"/>
      <c r="C312" s="267"/>
      <c r="D312" s="267"/>
      <c r="E312" s="267"/>
      <c r="F312" s="26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1" t="s">
        <v>25</v>
      </c>
      <c r="B324" s="262"/>
      <c r="C324" s="262"/>
      <c r="D324" s="262"/>
      <c r="E324" s="262"/>
      <c r="F324" s="262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1" t="s">
        <v>118</v>
      </c>
      <c r="B340" s="262"/>
      <c r="C340" s="262"/>
      <c r="D340" s="262"/>
      <c r="E340" s="262"/>
      <c r="F340" s="262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1" t="s">
        <v>29</v>
      </c>
      <c r="B349" s="262"/>
      <c r="C349" s="262"/>
      <c r="D349" s="262"/>
      <c r="E349" s="262"/>
      <c r="F349" s="262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3" t="s">
        <v>119</v>
      </c>
      <c r="B363" s="264"/>
      <c r="C363" s="264"/>
      <c r="D363" s="264"/>
      <c r="E363" s="264"/>
      <c r="F363" s="265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6" t="s">
        <v>19</v>
      </c>
      <c r="B365" s="267"/>
      <c r="C365" s="267"/>
      <c r="D365" s="267"/>
      <c r="E365" s="267"/>
      <c r="F365" s="26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6" t="s">
        <v>116</v>
      </c>
      <c r="B376" s="267"/>
      <c r="C376" s="267"/>
      <c r="D376" s="267"/>
      <c r="E376" s="267"/>
      <c r="F376" s="26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3" t="s">
        <v>346</v>
      </c>
      <c r="B393" s="264"/>
      <c r="C393" s="264"/>
      <c r="D393" s="264"/>
      <c r="E393" s="264"/>
      <c r="F393" s="265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1" t="s">
        <v>347</v>
      </c>
      <c r="B395" s="262"/>
      <c r="C395" s="262"/>
      <c r="D395" s="262"/>
      <c r="E395" s="262"/>
      <c r="F395" s="262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1" t="s">
        <v>31</v>
      </c>
      <c r="B402" s="262"/>
      <c r="C402" s="262"/>
      <c r="D402" s="262"/>
      <c r="E402" s="262"/>
      <c r="F402" s="262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3" t="s">
        <v>170</v>
      </c>
      <c r="B412" s="264"/>
      <c r="C412" s="264"/>
      <c r="D412" s="264"/>
      <c r="E412" s="264"/>
      <c r="F412" s="265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3" t="s">
        <v>82</v>
      </c>
      <c r="B422" s="264"/>
      <c r="C422" s="264"/>
      <c r="D422" s="264"/>
      <c r="E422" s="264"/>
      <c r="F422" s="265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3" t="s">
        <v>143</v>
      </c>
      <c r="B431" s="264"/>
      <c r="C431" s="264"/>
      <c r="D431" s="264"/>
      <c r="E431" s="264"/>
      <c r="F431" s="265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3" t="s">
        <v>144</v>
      </c>
      <c r="B452" s="264"/>
      <c r="C452" s="264"/>
      <c r="D452" s="264"/>
      <c r="E452" s="264"/>
      <c r="F452" s="265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5"/>
      <c r="E1" s="285"/>
      <c r="F1" s="285"/>
      <c r="G1" s="285"/>
      <c r="H1" s="285"/>
      <c r="I1" s="285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1" t="s">
        <v>52</v>
      </c>
      <c r="B6" s="271"/>
      <c r="C6" s="271"/>
      <c r="D6" s="271"/>
      <c r="E6" s="271"/>
      <c r="F6" s="271"/>
      <c r="G6" s="232"/>
      <c r="H6" s="232"/>
      <c r="I6" s="232"/>
    </row>
    <row r="7" spans="1:9" s="29" customFormat="1" ht="21.75" customHeight="1" x14ac:dyDescent="0.5">
      <c r="A7" s="271" t="str">
        <f>'A4 Exploitation'!A8:F8</f>
        <v>BAB DZIRA</v>
      </c>
      <c r="B7" s="271"/>
      <c r="C7" s="271"/>
      <c r="D7" s="271"/>
      <c r="E7" s="271"/>
      <c r="F7" s="271"/>
      <c r="G7" s="232"/>
      <c r="H7" s="232"/>
      <c r="I7" s="232"/>
    </row>
    <row r="8" spans="1:9" s="29" customFormat="1" ht="24.75" x14ac:dyDescent="0.5">
      <c r="A8" s="191" t="s">
        <v>44</v>
      </c>
      <c r="B8" s="288">
        <f>'A4 Exploitation'!B9:F9</f>
        <v>0</v>
      </c>
      <c r="C8" s="288"/>
      <c r="D8" s="288"/>
      <c r="E8" s="288"/>
      <c r="F8" s="288"/>
      <c r="G8" s="232"/>
      <c r="H8" s="232"/>
      <c r="I8" s="232"/>
    </row>
    <row r="9" spans="1:9" s="29" customFormat="1" ht="24.75" x14ac:dyDescent="0.5">
      <c r="A9" s="192" t="s">
        <v>46</v>
      </c>
      <c r="B9" s="288">
        <f>'A4 Exploitation'!B10:F10</f>
        <v>0</v>
      </c>
      <c r="C9" s="288"/>
      <c r="D9" s="288"/>
      <c r="E9" s="288"/>
      <c r="F9" s="288"/>
      <c r="G9" s="232"/>
      <c r="H9" s="232"/>
      <c r="I9" s="232"/>
    </row>
    <row r="10" spans="1:9" s="29" customFormat="1" ht="24.75" x14ac:dyDescent="0.5">
      <c r="A10" s="191" t="s">
        <v>45</v>
      </c>
      <c r="B10" s="284">
        <f>'A4 Exploitation'!B11:F11</f>
        <v>0</v>
      </c>
      <c r="C10" s="284"/>
      <c r="D10" s="284"/>
      <c r="E10" s="284"/>
      <c r="F10" s="284"/>
      <c r="G10" s="232"/>
      <c r="H10" s="232"/>
      <c r="I10" s="232"/>
    </row>
    <row r="11" spans="1:9" s="29" customFormat="1" ht="24.75" x14ac:dyDescent="0.5">
      <c r="A11" s="191" t="s">
        <v>318</v>
      </c>
      <c r="B11" s="289">
        <f>D183</f>
        <v>0</v>
      </c>
      <c r="C11" s="289"/>
      <c r="D11" s="289"/>
      <c r="E11" s="289"/>
      <c r="F11" s="289"/>
      <c r="G11" s="232"/>
      <c r="H11" s="232"/>
      <c r="I11" s="232"/>
    </row>
    <row r="12" spans="1:9" s="29" customFormat="1" ht="22.5" x14ac:dyDescent="0.45">
      <c r="A12" s="28"/>
      <c r="D12" s="276"/>
      <c r="E12" s="276"/>
      <c r="F12" s="276"/>
      <c r="G12" s="276"/>
      <c r="H12" s="276"/>
      <c r="I12" s="31"/>
    </row>
    <row r="13" spans="1:9" s="29" customFormat="1" ht="11.25" customHeight="1" x14ac:dyDescent="0.3">
      <c r="A13" s="277" t="s">
        <v>32</v>
      </c>
      <c r="B13" s="278" t="s">
        <v>33</v>
      </c>
      <c r="C13" s="278"/>
      <c r="D13" s="278" t="s">
        <v>48</v>
      </c>
      <c r="E13" s="279" t="s">
        <v>201</v>
      </c>
      <c r="F13" s="278" t="s">
        <v>202</v>
      </c>
    </row>
    <row r="14" spans="1:9" s="29" customFormat="1" ht="12.75" customHeight="1" x14ac:dyDescent="0.3">
      <c r="A14" s="277"/>
      <c r="B14" s="55" t="s">
        <v>36</v>
      </c>
      <c r="C14" s="55" t="s">
        <v>35</v>
      </c>
      <c r="D14" s="278"/>
      <c r="E14" s="279"/>
      <c r="F14" s="278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3" t="s">
        <v>0</v>
      </c>
      <c r="B16" s="283"/>
      <c r="C16" s="283"/>
      <c r="D16" s="283"/>
      <c r="E16" s="283"/>
      <c r="F16" s="28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3" t="s">
        <v>4</v>
      </c>
      <c r="B25" s="283"/>
      <c r="C25" s="283"/>
      <c r="D25" s="283"/>
      <c r="E25" s="283"/>
      <c r="F25" s="28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3" t="s">
        <v>231</v>
      </c>
      <c r="B35" s="283"/>
      <c r="C35" s="283"/>
      <c r="D35" s="283"/>
      <c r="E35" s="283"/>
      <c r="F35" s="28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3" t="s">
        <v>21</v>
      </c>
      <c r="B44" s="283"/>
      <c r="C44" s="283"/>
      <c r="D44" s="283"/>
      <c r="E44" s="283"/>
      <c r="F44" s="28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3" t="s">
        <v>8</v>
      </c>
      <c r="B54" s="283"/>
      <c r="C54" s="283"/>
      <c r="D54" s="283"/>
      <c r="E54" s="283"/>
      <c r="F54" s="28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3" t="s">
        <v>136</v>
      </c>
      <c r="B65" s="283"/>
      <c r="C65" s="283"/>
      <c r="D65" s="283"/>
      <c r="E65" s="283"/>
      <c r="F65" s="28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3" t="s">
        <v>223</v>
      </c>
      <c r="B86" s="283"/>
      <c r="C86" s="283"/>
      <c r="D86" s="283"/>
      <c r="E86" s="283"/>
      <c r="F86" s="28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3" t="s">
        <v>224</v>
      </c>
      <c r="B105" s="283"/>
      <c r="C105" s="283"/>
      <c r="D105" s="283"/>
      <c r="E105" s="283"/>
      <c r="F105" s="28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3" t="s">
        <v>196</v>
      </c>
      <c r="B120" s="283"/>
      <c r="C120" s="283"/>
      <c r="D120" s="283"/>
      <c r="E120" s="283"/>
      <c r="F120" s="28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3" t="s">
        <v>228</v>
      </c>
      <c r="B136" s="283"/>
      <c r="C136" s="283"/>
      <c r="D136" s="283"/>
      <c r="E136" s="283"/>
      <c r="F136" s="28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3" t="s">
        <v>80</v>
      </c>
      <c r="B148" s="283"/>
      <c r="C148" s="283"/>
      <c r="D148" s="283"/>
      <c r="E148" s="283"/>
      <c r="F148" s="28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3" t="s">
        <v>17</v>
      </c>
      <c r="B156" s="283"/>
      <c r="C156" s="283"/>
      <c r="D156" s="283"/>
      <c r="E156" s="283"/>
      <c r="F156" s="28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3" t="s">
        <v>82</v>
      </c>
      <c r="B164" s="283"/>
      <c r="C164" s="283"/>
      <c r="D164" s="283"/>
      <c r="E164" s="283"/>
      <c r="F164" s="28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3" t="s">
        <v>227</v>
      </c>
      <c r="B173" s="283"/>
      <c r="C173" s="283"/>
      <c r="D173" s="283"/>
      <c r="E173" s="283"/>
      <c r="F173" s="28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2017-07-11T09:23:19Z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