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Ain Zaghouan 2/2019/04/"/>
    </mc:Choice>
  </mc:AlternateContent>
  <bookViews>
    <workbookView xWindow="0" yWindow="0" windowWidth="20490" windowHeight="7620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<sst xmlns="http://schemas.openxmlformats.org/spreadsheetml/2006/main" count="5906" uniqueCount="549">
  <si>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</si>
  <si>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</si>
  <si>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</si>
  <si>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</si>
  <si>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</si>
  <si>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</si>
  <si>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</si>
  <si>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</si>
  <si>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</si>
  <si>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</si>
  <si>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</si>
  <si>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</si>
  <si>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</si>
  <si>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</si>
  <si>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</si>
  <si>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</si>
  <si>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</si>
  <si>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</si>
  <si>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</si>
  <si>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</si>
  <si>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</si>
  <si>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</si>
  <si>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</si>
  <si>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</si>
  <si>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</si>
  <si>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</si>
  <si>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</si>
  <si>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</si>
  <si>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</si>
  <si>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</si>
  <si>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</si>
  <si>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</si>
  <si>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</si>
  <si>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</si>
  <si>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</si>
  <si>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</si>
  <si>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</si>
  <si>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</si>
  <si>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</si>
  <si>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</si>
  <si>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</si>
  <si>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</si>
  <si>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</si>
  <si>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</si>
  <si>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</si>
  <si>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</si>
  <si>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</si>
  <si>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</si>
  <si>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</si>
  <si>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</si>
  <si>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</si>
  <si>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</si>
  <si>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</si>
  <si>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</si>
  <si>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</si>
  <si>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</si>
  <si>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</si>
  <si>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</si>
  <si>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</si>
  <si>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</si>
  <si>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</si>
  <si>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</si>
  <si>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</si>
  <si>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</si>
  <si>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</si>
  <si>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</si>
  <si>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</si>
  <si>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</si>
  <si>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</si>
  <si>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</si>
  <si>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</si>
  <si>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</si>
  <si>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</si>
  <si>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</si>
  <si>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</si>
  <si>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</si>
  <si>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</si>
  <si>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</si>
  <si>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</si>
  <si>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</si>
  <si>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</si>
  <si>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</si>
  <si>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</si>
  <si>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</si>
  <si>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</si>
  <si>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</si>
  <si>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</si>
  <si>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</si>
  <si>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</si>
  <si>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</si>
  <si>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</si>
  <si>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</si>
  <si>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</si>
  <si>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</si>
  <si>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</si>
  <si>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</si>
  <si>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</si>
  <si>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</si>
  <si>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</si>
  <si>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</si>
  <si>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</si>
  <si>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</si>
  <si>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</si>
  <si>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</si>
  <si>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</si>
  <si>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</si>
  <si>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</si>
  <si>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</si>
  <si>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</si>
  <si>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</si>
  <si>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</si>
  <si>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</si>
  <si>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</si>
  <si>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</si>
  <si>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</si>
  <si>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</si>
  <si>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</si>
  <si>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</si>
  <si>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</si>
  <si>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</si>
  <si>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</si>
  <si>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</si>
  <si>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</si>
  <si>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</si>
  <si>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</si>
  <si>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</si>
  <si>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</si>
  <si>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</si>
  <si>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</si>
  <si>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</si>
  <si>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</si>
  <si>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</si>
  <si>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</si>
  <si>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</si>
  <si>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</si>
  <si>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</si>
  <si>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</si>
  <si>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</si>
  <si>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</si>
  <si>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</si>
  <si>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</si>
  <si>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</si>
  <si>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</si>
  <si>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</si>
  <si>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</si>
  <si>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</si>
  <si>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</si>
  <si>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</si>
  <si>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</si>
  <si>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</si>
  <si>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</si>
  <si>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</si>
  <si>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</si>
  <si>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</si>
  <si>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</si>
  <si>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</si>
  <si>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</si>
  <si>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</si>
  <si>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</si>
  <si>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</si>
  <si>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</si>
  <si>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</si>
  <si>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</si>
  <si>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</si>
  <si>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</si>
  <si>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</si>
  <si>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</si>
  <si>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</si>
  <si>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</si>
  <si>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</si>
  <si>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</si>
  <si>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</si>
  <si>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</si>
  <si>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</si>
  <si>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</si>
  <si>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</si>
  <si>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</si>
  <si>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</si>
  <si>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</si>
  <si>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</si>
  <si>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</si>
  <si>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</si>
  <si>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</si>
  <si>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</si>
  <si>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</si>
  <si>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</si>
  <si>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</si>
  <si>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</si>
  <si>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</si>
  <si>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</si>
  <si>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</si>
  <si>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</si>
  <si>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</si>
  <si>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</si>
  <si>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</si>
  <si>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</si>
  <si>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</si>
  <si>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</si>
  <si>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</si>
  <si>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</si>
  <si>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</si>
  <si>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</si>
  <si>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</si>
  <si>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</si>
  <si>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</si>
  <si>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</si>
  <si>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</si>
  <si>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</si>
  <si>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</si>
  <si>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</si>
  <si>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</si>
  <si>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</si>
  <si>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</si>
  <si>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</si>
  <si>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</si>
  <si>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</si>
  <si>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</si>
  <si>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</si>
  <si>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</si>
  <si>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</si>
  <si>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</si>
  <si>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</si>
  <si>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</si>
  <si>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</si>
  <si>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</si>
  <si>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</si>
  <si>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</si>
  <si>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</si>
  <si>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</si>
  <si>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</si>
  <si>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</si>
  <si>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</si>
  <si>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</si>
  <si>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</si>
  <si>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</si>
  <si>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</si>
  <si>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</si>
  <si>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</si>
  <si>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</si>
  <si>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</si>
  <si>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</si>
  <si>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</si>
  <si>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</si>
  <si>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</si>
  <si>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</si>
  <si>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</si>
  <si>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</si>
  <si>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</si>
  <si>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</si>
  <si>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</si>
  <si>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</si>
  <si>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</si>
  <si>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</si>
  <si>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</si>
  <si>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</si>
  <si>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</si>
  <si>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</si>
  <si>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</si>
  <si>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</si>
  <si>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</si>
  <si>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</si>
  <si>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</si>
  <si>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</si>
  <si>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</si>
  <si>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</si>
  <si>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</si>
  <si>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</si>
  <si>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</si>
  <si>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</si>
  <si>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</si>
  <si>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</si>
  <si>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</si>
  <si>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</si>
  <si>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</si>
  <si>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</si>
  <si>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</si>
  <si>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</si>
  <si>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</si>
  <si>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</si>
  <si>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</si>
  <si>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</si>
  <si>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</si>
  <si>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</si>
  <si>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</si>
  <si>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</si>
  <si>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</si>
  <si>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</si>
  <si>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</si>
  <si>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</si>
  <si>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</si>
  <si>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</si>
  <si>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</si>
  <si>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</si>
  <si>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</si>
  <si>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</si>
  <si>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</si>
  <si>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</si>
  <si>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</si>
  <si>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</si>
  <si>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</si>
  <si>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</si>
  <si>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</si>
  <si>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</si>
  <si>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</si>
  <si>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</si>
  <si>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</si>
  <si>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</si>
  <si>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</si>
  <si>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</si>
  <si>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</si>
  <si>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</si>
  <si>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</si>
  <si>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</si>
  <si>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</si>
  <si>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</si>
  <si>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</si>
  <si>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</si>
  <si>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</si>
  <si>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</si>
  <si>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</si>
  <si>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</si>
  <si>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</si>
  <si>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</si>
  <si>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</si>
  <si>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</si>
  <si>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</si>
  <si>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</si>
  <si>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</si>
  <si>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</si>
  <si>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</si>
  <si>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</si>
  <si>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</si>
  <si>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</si>
  <si>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</si>
  <si>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</si>
  <si>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</si>
  <si>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</si>
  <si>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</si>
  <si>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</si>
  <si>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</si>
  <si>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</si>
  <si>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</si>
  <si>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</si>
  <si>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</si>
  <si>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</si>
  <si>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</si>
  <si>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</si>
  <si>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</si>
  <si>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</si>
  <si>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</si>
  <si>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</si>
  <si>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</si>
  <si>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</si>
  <si>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</si>
  <si>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</si>
  <si>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</si>
  <si>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</si>
  <si>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</si>
  <si>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</si>
  <si>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</si>
  <si>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</si>
  <si>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</si>
  <si>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</si>
  <si>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</si>
  <si>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</si>
  <si>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</si>
  <si>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</si>
  <si>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</si>
  <si>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</si>
  <si>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</si>
  <si>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</si>
  <si>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</si>
  <si>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</si>
  <si>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</si>
  <si>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</si>
  <si>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</si>
  <si>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</si>
  <si>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</si>
  <si>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</si>
  <si>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</si>
  <si>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</si>
  <si>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</si>
  <si>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</si>
  <si>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</si>
  <si>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</si>
  <si>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</si>
  <si>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</si>
  <si>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</si>
  <si>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</si>
  <si>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</si>
  <si>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</si>
  <si>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</si>
  <si>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</si>
  <si>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</si>
  <si>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</si>
  <si>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</si>
  <si>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</si>
  <si>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</si>
  <si>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</si>
  <si>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</si>
  <si>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</si>
  <si>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</si>
  <si>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</si>
  <si>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</si>
  <si>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</si>
  <si>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</si>
  <si>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</si>
  <si>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</si>
  <si>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</si>
  <si>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</si>
  <si>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</si>
  <si>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</si>
  <si>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</si>
  <si>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</si>
  <si>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</si>
  <si>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</si>
  <si>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</si>
  <si>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</si>
  <si>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</si>
  <si>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</si>
  <si>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</si>
  <si>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</si>
  <si>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</si>
  <si>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</si>
  <si>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</si>
  <si>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</si>
  <si>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</si>
  <si>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</si>
  <si>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</si>
  <si>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</si>
  <si>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</si>
  <si>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</si>
  <si>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</si>
  <si>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</si>
  <si>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</si>
  <si>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</si>
  <si>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</si>
  <si>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</si>
  <si>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</si>
  <si>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</si>
  <si>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</si>
  <si>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</si>
  <si>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</si>
  <si>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</si>
  <si>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</si>
  <si>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</si>
  <si>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</si>
  <si>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</si>
  <si>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</si>
  <si>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</si>
  <si>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</si>
  <si>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</si>
  <si>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</si>
  <si>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</si>
  <si>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</si>
  <si>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</si>
  <si>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</si>
  <si>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</si>
  <si>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</si>
  <si>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</si>
  <si>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</si>
  <si>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</si>
  <si>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</si>
  <si>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</si>
  <si>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</si>
  <si>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</si>
  <si>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</si>
  <si>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</si>
  <si>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</si>
  <si>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</si>
  <si>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</si>
  <si>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</si>
  <si>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</si>
  <si>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</si>
  <si>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</si>
  <si>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Ain Zaghouan 2</t>
  </si>
  <si>
    <t>Dr Raja Bouhalfaya</t>
  </si>
  <si>
    <t>Gestionnaire de stock et chefs rayons</t>
  </si>
  <si>
    <t>Présence de l'ancienne version du tableau des températures réglementaires.</t>
  </si>
  <si>
    <t>Afficher la nouvelle version du tableau des températures réglementaires.</t>
  </si>
  <si>
    <t>Dernière vérification du thermomètre effectuée le 15/01//2019.</t>
  </si>
  <si>
    <t xml:space="preserve">Etiquetage incomplet pour les ails préemballés, du fournisseur Solemio.
Seuls les coordonnés du fournisseurs étaient mentionnées.
</t>
  </si>
  <si>
    <t>Veuillez assurer un étiquetage complet avec les mentions tels que la dénomination, la quantité, la date d'emballage…</t>
  </si>
  <si>
    <t>Veuillez respecter les fréquences relatives aux mesures des températures à cœur requises.</t>
  </si>
  <si>
    <t xml:space="preserve">Non respect de la date de retrait pour des unités de jus d’orange STIL, dont la DLC était le 11/04/2019.
Le retrait pour ce rayon est DLC/DLUO – 1 semaine.
</t>
  </si>
  <si>
    <t>Veuillez renforcer le suivi des dates de retraits des produits exposés.</t>
  </si>
  <si>
    <t xml:space="preserve">Absence de la procédure de nettoyage relative au rayon. </t>
  </si>
  <si>
    <t>Prévoir la procédure de nettoyage du rayon.</t>
  </si>
  <si>
    <t xml:space="preserve">1/Deux unités de Fromage à tartiner Fromy Plus, dont la DLC le 11/04, n’étaient pas encore retirées du rayon le jour de l’audit (09/04).
2/Un lot de yaourts à boire Vit’up non encore retiré du rayon, dont la DLC était le 11/04. 
La date de retrait pour les yaourts était de DLC-2jours
</t>
  </si>
  <si>
    <t xml:space="preserve">Signes de décongélation constatés sur les boites de nuggets surgelés Panné Food:  boites déformées avec présence de traces d’humidité.
Et cela a été constaté bien que les températures affichées et vérifiées des meubles négatifs des surgelés étaient conformes.
</t>
  </si>
  <si>
    <t>Renforcer le contrôle des produits surgelés pour éviter toute rupture de la chaine du froid.</t>
  </si>
  <si>
    <t>Absence de la procédure de nettoyage relative au rayon.</t>
  </si>
  <si>
    <t>Veuillez prévoir la procédure de nettoyage.</t>
  </si>
  <si>
    <t>Certains supports de porte-étiquettes présentaient des piqûres de moisissures.</t>
  </si>
  <si>
    <t>Veuillez assurer le nettoyage de ces éléments.</t>
  </si>
  <si>
    <t>Les derniers certificats d'aptitudes attribués le 06/10/2019.</t>
  </si>
  <si>
    <t>Absence de local poubelle au niveau du magasin.</t>
  </si>
  <si>
    <t>La procédure de destruction des produits n'était pas disponible au magasin.</t>
  </si>
  <si>
    <t>Prévoir ce document.</t>
  </si>
  <si>
    <t>L'entretien des casiers est requis.</t>
  </si>
  <si>
    <t>Absence de la procédure de nettoyage ainsi que l'enregistrement des autocontrôles.</t>
  </si>
  <si>
    <t>Le dispositif de séchage des mains installé, n'était pas fonctionnel.</t>
  </si>
  <si>
    <t>Veuillez réparer cet élément.</t>
  </si>
  <si>
    <t>La balance n'était pas dans un état de propreté satisfaisant.</t>
  </si>
  <si>
    <t>Veuillez renforcer le nettoyage de la balance, en utilisant le produit adéquat mentionné au niveau de la procédure de nettoyage.</t>
  </si>
  <si>
    <t>Manque de propreté au niveau des étagères d'exposition des farines/couscous.</t>
  </si>
  <si>
    <t>Veuillez améliorer les opérations de nettoyage à ce niveau.</t>
  </si>
  <si>
    <t>Veuillez fournir un thermomètre pour ce rayon.</t>
  </si>
  <si>
    <t>Un seul thermomètre à sonde est disponible au niveau du magasin.
Utilisation de celui de la réception.</t>
  </si>
  <si>
    <t>Absence de protection du quai de réception vis-à-vis des intempéries.</t>
  </si>
  <si>
    <t>Prévoir une protection du quai de la réception.</t>
  </si>
  <si>
    <t>Le sol au niveau du quai de la réception était fortement endommagé</t>
  </si>
  <si>
    <t>Prévoir les réparations nécessaires du sol.</t>
  </si>
  <si>
    <t>Le revêtement du sol était endommagé au niveau du seuil de la CF.</t>
  </si>
  <si>
    <t>Des réparations du sol sont requises.</t>
  </si>
  <si>
    <t>Température affichée: 8,5°C
Température mesurée: 6,6°C</t>
  </si>
  <si>
    <t>Température affichée: 2°C
Température vérifiée: 5°C</t>
  </si>
  <si>
    <t>L'un des luminaires au dessus des caisses d'exposition, n'était pas fonctionnel.</t>
  </si>
  <si>
    <t>Procéder aux réparations de cet élément.</t>
  </si>
  <si>
    <t>Taux d'hygrométrie: 58%. Conforme.</t>
  </si>
  <si>
    <t>Présence de givre au niveau du meuble négatif des légumes/frites surgelés.</t>
  </si>
  <si>
    <t>Procéder aux réparations de dégivrage de ce meuble.</t>
  </si>
  <si>
    <t>Meubles positifs:
Températures affichées: 3,6°C, 6°C, 1,3°C et 2,1°C et celles vérifiées 4,1°C, 4,4°C, 5,8°C.
Meubles des surgelés:
Températures affichées: -29,9°C, -20°C et -19°C et mesurées -17°C, -15°C et -16°C.</t>
  </si>
  <si>
    <t>Le dispositif de séchage installé n'était pas fonctionnel le jour de l'audit.</t>
  </si>
  <si>
    <t>La réparation de ce dispositif est nécessaire.</t>
  </si>
  <si>
    <t>Le dispositif de savon liquide était défaillant (manque de couvercle).</t>
  </si>
  <si>
    <t>Prévoir la réparation du distributeur de savon.</t>
  </si>
  <si>
    <t>Absence d'eau chaude au niveau du magasin.</t>
  </si>
  <si>
    <t>Absence de poubelle à pédale au niveau de la salle de pause.</t>
  </si>
  <si>
    <t>Prévoir une poubelle adaptée au niveau de la salle de pause.</t>
  </si>
  <si>
    <t>Certains écarts relevés lors des audits précédents n'étaient pas encore traités.</t>
  </si>
  <si>
    <t>Procéder aux réparations nécessaires au niveau du magasin.</t>
  </si>
  <si>
    <t>Présence de givre au niveau de certains meubles négatifs.</t>
  </si>
  <si>
    <t>Procéder aux opérations de dégivrage nécessaires.</t>
  </si>
  <si>
    <t>Veuillez respecter la fréquence mensuelle de la vérification du thermomètre.</t>
  </si>
  <si>
    <t>Absence de la nouvelle version du référentiel qualité.</t>
  </si>
  <si>
    <t>Prévoir et afficher le référentiel version 2019.</t>
  </si>
  <si>
    <t>Meuble 4 éme gamme: Les températures à cœur des produits étaient effectuées uniquement le 15 du mois.</t>
  </si>
  <si>
    <t>Prévoir et afficher la nouvelle version 
du référentiel.</t>
  </si>
  <si>
    <t>Veuillez renforcer le suivi des dates de retrait.</t>
  </si>
  <si>
    <t>Absence du référentiel qualité 2019.</t>
  </si>
  <si>
    <t>Prévoir et afficher la nouvelle version du référentiel.</t>
  </si>
  <si>
    <t>Casiers usés au niveau des vestiaires des femmes: certaines portières étaient démontées.</t>
  </si>
  <si>
    <t>Veuillez prévoir la procédure de nettoyage et assurer l'enregistrement des autocontrôles.</t>
  </si>
  <si>
    <t>Présence de l'ancienne version du référentiel qualité.</t>
  </si>
  <si>
    <t>Veuillez effectuer l'enregistrement des autocontrôles de nettoyage relatifs à la réception.</t>
  </si>
  <si>
    <t>Des réparations à ce niveau sont requises.</t>
  </si>
  <si>
    <t>Les casiers au niveau des vestiaires des femmes étaient usés, certaines portières étaient démontées.</t>
  </si>
  <si>
    <t>Présence de la procédure de nettoyage, mais absence de l'enregistrement des autocontrôles de cette opération.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</si>
</sst>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0.79411764705882348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0.76744186046511631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0.86885245901639341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0.8181471597407548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0.6791666666666667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6" t="s">
        <v>279</v>
      </c>
      <c r="C23" s="346"/>
      <c r="D23" s="31"/>
      <c r="E23" s="31"/>
      <c r="F23" s="31"/>
      <c r="G23" s="31"/>
      <c r="H23" s="31"/>
      <c r="I23" s="31"/>
      <c r="J23" t="str">
        <f>D18</f>
        <v>Ain Zaghouan 2</v>
      </c>
    </row>
    <row r="24" spans="1:11" ht="33" customHeight="1" x14ac:dyDescent="0.25">
      <c r="A24" s="277" t="s">
        <v>280</v>
      </c>
      <c r="B24" s="347">
        <f>AVERAGE('A1 Exploitation'!D730,'A1 Technique'!D199)</f>
        <v>0.8181471597407548</v>
      </c>
      <c r="C24" s="34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7" t="e">
        <f>AVERAGE('A2 Exploitation'!D730,'A2 Technique'!D199)</f>
        <v>#DIV/0!</v>
      </c>
      <c r="C25" s="34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7" t="e">
        <f>AVERAGE('A3 Exploitation'!D730,'A3 Technique'!D199)</f>
        <v>#DIV/0!</v>
      </c>
      <c r="C26" s="34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7" t="e">
        <f>AVERAGE('A4 Exploitation'!D730,'A4 Technique'!D199)</f>
        <v>#DIV/0!</v>
      </c>
      <c r="C27" s="34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7"/>
      <c r="C28" s="34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7"/>
      <c r="C29" s="34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6" t="s">
        <v>286</v>
      </c>
      <c r="C33" s="346"/>
      <c r="D33" s="31"/>
      <c r="E33" s="31"/>
      <c r="F33" s="31"/>
      <c r="G33" s="31"/>
      <c r="H33" s="31"/>
      <c r="I33" s="31"/>
      <c r="J33" t="str">
        <f>D18</f>
        <v>Ain Zaghouan 2</v>
      </c>
    </row>
    <row r="34" spans="1:10" ht="33" customHeight="1" x14ac:dyDescent="0.25">
      <c r="A34" s="277" t="s">
        <v>280</v>
      </c>
      <c r="B34" s="347">
        <f>'A1 Exploitation'!D730</f>
        <v>0.86885245901639341</v>
      </c>
      <c r="C34" s="34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7" t="e">
        <f>'A2 Exploitation'!D730</f>
        <v>#DIV/0!</v>
      </c>
      <c r="C35" s="34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7" t="e">
        <f>'A3 Exploitation'!D730</f>
        <v>#DIV/0!</v>
      </c>
      <c r="C36" s="34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7" t="e">
        <f>'A4 Exploitation'!D730</f>
        <v>#DIV/0!</v>
      </c>
      <c r="C37" s="34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7"/>
      <c r="C38" s="34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7"/>
      <c r="C39" s="34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>Ain Zaghouan 2</v>
      </c>
    </row>
    <row r="43" spans="1:10" ht="33" customHeight="1" x14ac:dyDescent="0.25">
      <c r="A43" s="277" t="s">
        <v>280</v>
      </c>
      <c r="B43" s="347">
        <f>AVERAGE('A1 Exploitation'!D728, 'A1 Technique'!D197)</f>
        <v>0.6791666666666667</v>
      </c>
      <c r="C43" s="34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7" t="e">
        <f>AVERAGE('A2 Exploitation'!D728, 'A2 Technique'!D197)</f>
        <v>#DIV/0!</v>
      </c>
      <c r="C44" s="34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7" t="e">
        <f>AVERAGE('A3 Exploitation'!D728, 'A3 Technique'!D197)</f>
        <v>#DIV/0!</v>
      </c>
      <c r="C45" s="34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7" t="e">
        <f>AVERAGE('A4 Exploitation'!D728, 'A4 Technique'!D197)</f>
        <v>#DIV/0!</v>
      </c>
      <c r="C46" s="34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7"/>
      <c r="C47" s="34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7"/>
      <c r="C48" s="34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6" t="s">
        <v>288</v>
      </c>
      <c r="C51" s="346"/>
      <c r="D51" s="31"/>
      <c r="E51" s="31"/>
      <c r="F51" s="31"/>
      <c r="G51" s="31"/>
      <c r="H51" s="31"/>
      <c r="I51" s="31"/>
      <c r="J51" t="str">
        <f>D18</f>
        <v>Ain Zaghouan 2</v>
      </c>
    </row>
    <row r="52" spans="1:10" ht="33" customHeight="1" x14ac:dyDescent="0.25">
      <c r="A52" s="277" t="s">
        <v>280</v>
      </c>
      <c r="B52" s="349">
        <f>'A1 Exploitation'!D48</f>
        <v>0.79411764705882348</v>
      </c>
      <c r="C52" s="349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9" t="e">
        <f>'A2 Exploitation'!D48</f>
        <v>#DIV/0!</v>
      </c>
      <c r="C53" s="349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9" t="e">
        <f>'A3 Exploitation'!D48</f>
        <v>#DIV/0!</v>
      </c>
      <c r="C54" s="349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9" t="e">
        <f>'A4 Exploitation'!D48</f>
        <v>#DIV/0!</v>
      </c>
      <c r="C55" s="349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9"/>
      <c r="C56" s="349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9"/>
      <c r="C57" s="349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6" t="s">
        <v>289</v>
      </c>
      <c r="C60" s="346"/>
      <c r="D60" s="31"/>
      <c r="E60" s="31"/>
      <c r="F60" s="31"/>
      <c r="G60" s="31"/>
      <c r="H60" s="31"/>
      <c r="I60" s="31"/>
      <c r="J60" t="str">
        <f>D18</f>
        <v>Ain Zaghouan 2</v>
      </c>
    </row>
    <row r="61" spans="1:10" ht="33" customHeight="1" x14ac:dyDescent="0.25">
      <c r="A61" s="277" t="s">
        <v>280</v>
      </c>
      <c r="B61" s="347" t="e">
        <f>'A1 Exploitation'!D131</f>
        <v>#DIV/0!</v>
      </c>
      <c r="C61" s="34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7" t="e">
        <f>'A2 Exploitation'!D131</f>
        <v>#DIV/0!</v>
      </c>
      <c r="C62" s="34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7" t="e">
        <f>'A3 Exploitation'!D131</f>
        <v>#DIV/0!</v>
      </c>
      <c r="C63" s="34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7" t="e">
        <f>'A4 Exploitation'!D131</f>
        <v>#DIV/0!</v>
      </c>
      <c r="C64" s="34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7"/>
      <c r="C65" s="34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7"/>
      <c r="C66" s="34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6" t="s">
        <v>464</v>
      </c>
      <c r="C69" s="346"/>
      <c r="D69" s="31"/>
      <c r="E69" s="31"/>
      <c r="F69" s="31"/>
      <c r="G69" s="31"/>
      <c r="H69" s="31"/>
      <c r="I69" s="31"/>
      <c r="J69" t="str">
        <f>D18</f>
        <v>Ain Zaghouan 2</v>
      </c>
    </row>
    <row r="70" spans="1:10" ht="33" customHeight="1" x14ac:dyDescent="0.25">
      <c r="A70" s="277" t="s">
        <v>280</v>
      </c>
      <c r="B70" s="347" t="e">
        <f>'A1 Exploitation'!D187</f>
        <v>#DIV/0!</v>
      </c>
      <c r="C70" s="34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7" t="e">
        <f>'A2 Exploitation'!D187</f>
        <v>#DIV/0!</v>
      </c>
      <c r="C71" s="34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7" t="e">
        <f>'A3 Exploitation'!D187</f>
        <v>#DIV/0!</v>
      </c>
      <c r="C72" s="34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7" t="e">
        <f>'A4 Exploitation'!D187</f>
        <v>#DIV/0!</v>
      </c>
      <c r="C73" s="34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7"/>
      <c r="C74" s="34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7"/>
      <c r="C75" s="34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6" t="s">
        <v>465</v>
      </c>
      <c r="C78" s="346"/>
      <c r="D78" s="31"/>
      <c r="E78" s="31"/>
      <c r="F78" s="31"/>
      <c r="G78" s="31"/>
      <c r="H78" s="31"/>
      <c r="I78" s="31"/>
      <c r="J78" t="str">
        <f>D18</f>
        <v>Ain Zaghouan 2</v>
      </c>
    </row>
    <row r="79" spans="1:10" ht="33" customHeight="1" x14ac:dyDescent="0.25">
      <c r="A79" s="277" t="s">
        <v>280</v>
      </c>
      <c r="B79" s="347" t="e">
        <f>'A1 Exploitation'!D249</f>
        <v>#DIV/0!</v>
      </c>
      <c r="C79" s="34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7" t="e">
        <f>'A2 Exploitation'!D249</f>
        <v>#DIV/0!</v>
      </c>
      <c r="C80" s="34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7" t="e">
        <f>'A3 Exploitation'!D249</f>
        <v>#DIV/0!</v>
      </c>
      <c r="C81" s="34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7" t="e">
        <f>'A4 Exploitation'!D249</f>
        <v>#DIV/0!</v>
      </c>
      <c r="C82" s="34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7"/>
      <c r="C83" s="34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7"/>
      <c r="C84" s="34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6" t="s">
        <v>466</v>
      </c>
      <c r="C87" s="346"/>
      <c r="D87" s="31"/>
      <c r="E87" s="31"/>
      <c r="F87" s="31"/>
      <c r="G87" s="31"/>
      <c r="H87" s="31"/>
      <c r="I87" s="31"/>
      <c r="J87" t="str">
        <f>D18</f>
        <v>Ain Zaghouan 2</v>
      </c>
    </row>
    <row r="88" spans="1:10" ht="33" customHeight="1" x14ac:dyDescent="0.25">
      <c r="A88" s="277" t="s">
        <v>280</v>
      </c>
      <c r="B88" s="347" t="e">
        <f>'A1 Exploitation'!D304</f>
        <v>#DIV/0!</v>
      </c>
      <c r="C88" s="34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7" t="e">
        <f>'A2 Exploitation'!D304</f>
        <v>#DIV/0!</v>
      </c>
      <c r="C89" s="34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7" t="e">
        <f>'A3 Exploitation'!D304</f>
        <v>#DIV/0!</v>
      </c>
      <c r="C90" s="34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7" t="e">
        <f>'A4 Exploitation'!D304</f>
        <v>#DIV/0!</v>
      </c>
      <c r="C91" s="34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7"/>
      <c r="C92" s="34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7"/>
      <c r="C93" s="34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6" t="s">
        <v>467</v>
      </c>
      <c r="C96" s="346"/>
      <c r="D96" s="31"/>
      <c r="E96" s="31"/>
      <c r="F96" s="31"/>
      <c r="G96" s="31"/>
      <c r="H96" s="31"/>
      <c r="I96" s="31"/>
      <c r="J96" t="str">
        <f>D18</f>
        <v>Ain Zaghouan 2</v>
      </c>
    </row>
    <row r="97" spans="1:10" ht="33" customHeight="1" x14ac:dyDescent="0.25">
      <c r="A97" s="277" t="s">
        <v>280</v>
      </c>
      <c r="B97" s="347" t="e">
        <f>'A1 Exploitation'!D371</f>
        <v>#DIV/0!</v>
      </c>
      <c r="C97" s="34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7" t="e">
        <f>'A2 Exploitation'!D371</f>
        <v>#DIV/0!</v>
      </c>
      <c r="C98" s="34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7" t="e">
        <f>'A3 Exploitation'!D371</f>
        <v>#DIV/0!</v>
      </c>
      <c r="C99" s="34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7" t="e">
        <f>'A4 Exploitation'!D371</f>
        <v>#DIV/0!</v>
      </c>
      <c r="C100" s="34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7"/>
      <c r="C101" s="34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7"/>
      <c r="C102" s="34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6" t="s">
        <v>468</v>
      </c>
      <c r="C105" s="346"/>
      <c r="D105" s="31"/>
      <c r="E105" s="31"/>
      <c r="F105" s="31"/>
      <c r="G105" s="31"/>
      <c r="H105" s="31"/>
      <c r="I105" s="31"/>
      <c r="J105" t="str">
        <f>D18</f>
        <v>Ain Zaghouan 2</v>
      </c>
    </row>
    <row r="106" spans="1:10" ht="33" customHeight="1" x14ac:dyDescent="0.25">
      <c r="A106" s="277" t="s">
        <v>280</v>
      </c>
      <c r="B106" s="347" t="e">
        <f>'A1 Exploitation'!D429</f>
        <v>#DIV/0!</v>
      </c>
      <c r="C106" s="34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7" t="e">
        <f>'A2 Exploitation'!D429</f>
        <v>#DIV/0!</v>
      </c>
      <c r="C107" s="34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7" t="e">
        <f>'A3 Exploitation'!D429</f>
        <v>#DIV/0!</v>
      </c>
      <c r="C108" s="34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7" t="e">
        <f>'A4 Exploitation'!D429</f>
        <v>#DIV/0!</v>
      </c>
      <c r="C109" s="34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7"/>
      <c r="C110" s="34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7"/>
      <c r="C111" s="34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6" t="s">
        <v>469</v>
      </c>
      <c r="C114" s="346"/>
      <c r="D114" s="31"/>
      <c r="E114" s="31"/>
      <c r="F114" s="31"/>
      <c r="G114" s="31"/>
      <c r="H114" s="31"/>
      <c r="I114" s="31"/>
      <c r="J114" t="str">
        <f>D18</f>
        <v>Ain Zaghouan 2</v>
      </c>
    </row>
    <row r="115" spans="1:10" ht="33" customHeight="1" x14ac:dyDescent="0.25">
      <c r="A115" s="277" t="s">
        <v>280</v>
      </c>
      <c r="B115" s="347">
        <f>'A1 Exploitation'!D476</f>
        <v>0.9285714285714286</v>
      </c>
      <c r="C115" s="34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7" t="e">
        <f>'A2 Exploitation'!D476</f>
        <v>#DIV/0!</v>
      </c>
      <c r="C116" s="34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7" t="e">
        <f>'A3 Exploitation'!D476</f>
        <v>#DIV/0!</v>
      </c>
      <c r="C117" s="34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7" t="e">
        <f>'A4 Exploitation'!D476</f>
        <v>#DIV/0!</v>
      </c>
      <c r="C118" s="34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7"/>
      <c r="C119" s="34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7"/>
      <c r="C120" s="34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6" t="s">
        <v>470</v>
      </c>
      <c r="C123" s="346"/>
      <c r="D123" s="31"/>
      <c r="E123" s="31"/>
      <c r="F123" s="31"/>
      <c r="G123" s="31"/>
      <c r="H123" s="31"/>
      <c r="I123" s="31"/>
      <c r="J123" t="str">
        <f>D18</f>
        <v>Ain Zaghouan 2</v>
      </c>
    </row>
    <row r="124" spans="1:10" ht="33" customHeight="1" x14ac:dyDescent="0.25">
      <c r="A124" s="277" t="s">
        <v>280</v>
      </c>
      <c r="B124" s="347" t="e">
        <f>'A1 Exploitation'!D527</f>
        <v>#DIV/0!</v>
      </c>
      <c r="C124" s="34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7" t="e">
        <f>'A2 Exploitation'!D527</f>
        <v>#DIV/0!</v>
      </c>
      <c r="C125" s="34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7" t="e">
        <f>'A3 Exploitation'!D527</f>
        <v>#DIV/0!</v>
      </c>
      <c r="C126" s="34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7" t="e">
        <f>'A4 Exploitation'!D527</f>
        <v>#DIV/0!</v>
      </c>
      <c r="C127" s="34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7"/>
      <c r="C128" s="34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7"/>
      <c r="C129" s="34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6" t="s">
        <v>471</v>
      </c>
      <c r="C132" s="346"/>
      <c r="D132" s="31"/>
      <c r="E132" s="31"/>
      <c r="F132" s="31"/>
      <c r="G132" s="31"/>
      <c r="H132" s="31"/>
      <c r="I132" s="31"/>
      <c r="J132" t="str">
        <f>D18</f>
        <v>Ain Zaghouan 2</v>
      </c>
    </row>
    <row r="133" spans="1:10" ht="33" customHeight="1" x14ac:dyDescent="0.25">
      <c r="A133" s="277" t="s">
        <v>280</v>
      </c>
      <c r="B133" s="347" t="e">
        <f>'A1 Exploitation'!D570</f>
        <v>#DIV/0!</v>
      </c>
      <c r="C133" s="34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7" t="e">
        <f>'A2 Exploitation'!D570</f>
        <v>#DIV/0!</v>
      </c>
      <c r="C134" s="34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7" t="e">
        <f>'A3 Exploitation'!D570</f>
        <v>#DIV/0!</v>
      </c>
      <c r="C135" s="34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7" t="e">
        <f>'A4 Exploitation'!D570</f>
        <v>#DIV/0!</v>
      </c>
      <c r="C136" s="34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7"/>
      <c r="C137" s="34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7"/>
      <c r="C138" s="34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6" t="s">
        <v>290</v>
      </c>
      <c r="C141" s="346"/>
      <c r="D141" s="31"/>
      <c r="E141" s="31"/>
      <c r="F141" s="31"/>
      <c r="G141" s="31"/>
      <c r="H141" s="31"/>
      <c r="I141" s="31"/>
      <c r="J141" t="str">
        <f>D18</f>
        <v>Ain Zaghouan 2</v>
      </c>
    </row>
    <row r="142" spans="1:10" ht="33" customHeight="1" x14ac:dyDescent="0.25">
      <c r="A142" s="277" t="s">
        <v>280</v>
      </c>
      <c r="B142" s="347">
        <f>'A1 Exploitation'!D610</f>
        <v>0.85</v>
      </c>
      <c r="C142" s="34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7" t="e">
        <f>'A2 Exploitation'!D610</f>
        <v>#DIV/0!</v>
      </c>
      <c r="C143" s="34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7" t="e">
        <f>'A3 Exploitation'!D610</f>
        <v>#DIV/0!</v>
      </c>
      <c r="C144" s="34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7" t="e">
        <f>'A4 Exploitation'!D610</f>
        <v>#DIV/0!</v>
      </c>
      <c r="C145" s="34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7"/>
      <c r="C146" s="34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7"/>
      <c r="C147" s="34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6" t="s">
        <v>291</v>
      </c>
      <c r="C150" s="346"/>
      <c r="D150" s="31"/>
      <c r="E150" s="31"/>
      <c r="F150" s="31"/>
      <c r="G150" s="31"/>
      <c r="H150" s="31"/>
      <c r="I150" s="31"/>
      <c r="J150" t="str">
        <f>D18</f>
        <v>Ain Zaghouan 2</v>
      </c>
    </row>
    <row r="151" spans="1:10" ht="33" customHeight="1" x14ac:dyDescent="0.25">
      <c r="A151" s="277" t="s">
        <v>280</v>
      </c>
      <c r="B151" s="347">
        <f>'A1 Exploitation'!D673</f>
        <v>0.86486486486486491</v>
      </c>
      <c r="C151" s="34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7" t="e">
        <f>'A2 Exploitation'!D673</f>
        <v>#DIV/0!</v>
      </c>
      <c r="C152" s="34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7" t="e">
        <f>'A3 Exploitation'!D673</f>
        <v>#DIV/0!</v>
      </c>
      <c r="C153" s="34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7" t="e">
        <f>'A4 Exploitation'!D673</f>
        <v>#DIV/0!</v>
      </c>
      <c r="C154" s="34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7"/>
      <c r="C155" s="34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7"/>
      <c r="C156" s="34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0"/>
      <c r="C159" s="35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6" t="s">
        <v>472</v>
      </c>
      <c r="C160" s="346"/>
      <c r="D160" s="31"/>
      <c r="E160" s="31"/>
      <c r="F160" s="31"/>
      <c r="G160" s="31"/>
      <c r="H160" s="31"/>
      <c r="I160" s="31"/>
      <c r="J160" t="str">
        <f>D18</f>
        <v>Ain Zaghouan 2</v>
      </c>
    </row>
    <row r="161" spans="1:10" ht="33" customHeight="1" x14ac:dyDescent="0.25">
      <c r="A161" s="277" t="s">
        <v>280</v>
      </c>
      <c r="B161" s="347">
        <f>'A1 Exploitation'!D702</f>
        <v>0.91666666666666663</v>
      </c>
      <c r="C161" s="34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7" t="e">
        <f>'A2 Exploitation'!D702</f>
        <v>#DIV/0!</v>
      </c>
      <c r="C162" s="34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7" t="e">
        <f>'A3 Exploitation'!D702</f>
        <v>#DIV/0!</v>
      </c>
      <c r="C163" s="34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7" t="e">
        <f>'A4 Exploitation'!D702</f>
        <v>#DIV/0!</v>
      </c>
      <c r="C164" s="347"/>
    </row>
    <row r="165" spans="1:10" ht="33" customHeight="1" x14ac:dyDescent="0.25">
      <c r="A165" s="276" t="s">
        <v>284</v>
      </c>
      <c r="B165" s="347"/>
      <c r="C165" s="347"/>
    </row>
    <row r="166" spans="1:10" ht="18" x14ac:dyDescent="0.25">
      <c r="A166" s="276" t="s">
        <v>285</v>
      </c>
      <c r="B166" s="347"/>
      <c r="C166" s="34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6" t="s">
        <v>473</v>
      </c>
      <c r="C169" s="346"/>
      <c r="J169" t="str">
        <f>D18</f>
        <v>Ain Zaghouan 2</v>
      </c>
    </row>
    <row r="170" spans="1:10" ht="33" customHeight="1" x14ac:dyDescent="0.25">
      <c r="A170" s="277" t="s">
        <v>280</v>
      </c>
      <c r="B170" s="347">
        <f>'A1 Exploitation'!D726</f>
        <v>0.8125</v>
      </c>
      <c r="C170" s="347"/>
    </row>
    <row r="171" spans="1:10" ht="33" customHeight="1" x14ac:dyDescent="0.25">
      <c r="A171" s="276" t="s">
        <v>281</v>
      </c>
      <c r="B171" s="347" t="e">
        <f>'A2 Exploitation'!D726</f>
        <v>#DIV/0!</v>
      </c>
      <c r="C171" s="347"/>
    </row>
    <row r="172" spans="1:10" ht="33" customHeight="1" x14ac:dyDescent="0.25">
      <c r="A172" s="277" t="s">
        <v>282</v>
      </c>
      <c r="B172" s="347" t="e">
        <f>'A3 Exploitation'!D726</f>
        <v>#DIV/0!</v>
      </c>
      <c r="C172" s="347"/>
    </row>
    <row r="173" spans="1:10" ht="33" customHeight="1" x14ac:dyDescent="0.25">
      <c r="A173" s="277" t="s">
        <v>283</v>
      </c>
      <c r="B173" s="347" t="e">
        <f>'A4 Exploitation'!D726</f>
        <v>#DIV/0!</v>
      </c>
      <c r="C173" s="347"/>
    </row>
    <row r="174" spans="1:10" ht="33" customHeight="1" x14ac:dyDescent="0.25">
      <c r="A174" s="276" t="s">
        <v>284</v>
      </c>
      <c r="B174" s="347"/>
      <c r="C174" s="347"/>
    </row>
    <row r="175" spans="1:10" ht="18" x14ac:dyDescent="0.25">
      <c r="A175" s="276" t="s">
        <v>285</v>
      </c>
      <c r="B175" s="347"/>
      <c r="C175" s="34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6" t="s">
        <v>292</v>
      </c>
      <c r="C178" s="346"/>
      <c r="J178" t="str">
        <f>D18</f>
        <v>Ain Zaghouan 2</v>
      </c>
    </row>
    <row r="179" spans="1:10" ht="33" customHeight="1" x14ac:dyDescent="0.25">
      <c r="A179" s="277" t="s">
        <v>280</v>
      </c>
      <c r="B179" s="347">
        <f>'A1 Technique'!D199</f>
        <v>0.76744186046511631</v>
      </c>
      <c r="C179" s="347"/>
    </row>
    <row r="180" spans="1:10" ht="33" customHeight="1" x14ac:dyDescent="0.25">
      <c r="A180" s="276" t="s">
        <v>281</v>
      </c>
      <c r="B180" s="347" t="e">
        <f>'A2 Technique'!D199</f>
        <v>#DIV/0!</v>
      </c>
      <c r="C180" s="347"/>
    </row>
    <row r="181" spans="1:10" ht="33" customHeight="1" x14ac:dyDescent="0.25">
      <c r="A181" s="277" t="s">
        <v>282</v>
      </c>
      <c r="B181" s="347" t="e">
        <f>'A3 Technique'!D199</f>
        <v>#DIV/0!</v>
      </c>
      <c r="C181" s="347"/>
    </row>
    <row r="182" spans="1:10" ht="33" customHeight="1" x14ac:dyDescent="0.25">
      <c r="A182" s="277" t="s">
        <v>283</v>
      </c>
      <c r="B182" s="347" t="e">
        <f>'A4 Technique'!D199</f>
        <v>#DIV/0!</v>
      </c>
      <c r="C182" s="347"/>
    </row>
    <row r="183" spans="1:10" ht="33" customHeight="1" x14ac:dyDescent="0.25">
      <c r="A183" s="276" t="s">
        <v>284</v>
      </c>
      <c r="B183" s="347"/>
      <c r="C183" s="347"/>
    </row>
    <row r="184" spans="1:10" ht="18" x14ac:dyDescent="0.25">
      <c r="A184" s="276" t="s">
        <v>285</v>
      </c>
      <c r="B184" s="347"/>
      <c r="C184" s="34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45" zoomScale="67" zoomScaleNormal="100" zoomScaleSheetLayoutView="67" workbookViewId="0">
      <selection activeCell="E592" sqref="E59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Ain Zaghouan 2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 t="s">
        <v>476</v>
      </c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 t="s">
        <v>477</v>
      </c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>
        <v>76436</v>
      </c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>
        <f>D730</f>
        <v>0.86885245901639341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76436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147" x14ac:dyDescent="0.4">
      <c r="A25" s="92" t="s">
        <v>373</v>
      </c>
      <c r="B25" s="89">
        <v>1</v>
      </c>
      <c r="C25" s="89"/>
      <c r="D25" s="117" t="s">
        <v>503</v>
      </c>
      <c r="E25" s="90" t="s">
        <v>504</v>
      </c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7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84" x14ac:dyDescent="0.4">
      <c r="A30" s="88" t="s">
        <v>2</v>
      </c>
      <c r="B30" s="89">
        <v>0</v>
      </c>
      <c r="C30" s="89"/>
      <c r="D30" s="117" t="s">
        <v>478</v>
      </c>
      <c r="E30" s="90" t="s">
        <v>479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05" x14ac:dyDescent="0.4">
      <c r="A33" s="88" t="s">
        <v>47</v>
      </c>
      <c r="B33" s="89">
        <v>1</v>
      </c>
      <c r="C33" s="89"/>
      <c r="D33" s="96" t="s">
        <v>480</v>
      </c>
      <c r="E33" s="90" t="s">
        <v>534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130" t="s">
        <v>544</v>
      </c>
      <c r="E39" s="90" t="s">
        <v>541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84.75" customHeight="1" x14ac:dyDescent="0.4">
      <c r="A41" s="88" t="s">
        <v>312</v>
      </c>
      <c r="B41" s="89">
        <v>1</v>
      </c>
      <c r="C41" s="89"/>
      <c r="D41" s="130" t="s">
        <v>548</v>
      </c>
      <c r="E41" s="90" t="s">
        <v>545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0.76923076923076927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27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0.79411764705882348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76436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76436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76436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76436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76436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76436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117"/>
      <c r="E449" s="90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149.25" customHeight="1" x14ac:dyDescent="0.4">
      <c r="A454" s="88" t="s">
        <v>85</v>
      </c>
      <c r="B454" s="89">
        <v>1</v>
      </c>
      <c r="C454" s="89"/>
      <c r="D454" s="337" t="s">
        <v>481</v>
      </c>
      <c r="E454" s="90" t="s">
        <v>482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63" x14ac:dyDescent="0.4">
      <c r="A465" s="88" t="s">
        <v>328</v>
      </c>
      <c r="B465" s="89">
        <v>0</v>
      </c>
      <c r="C465" s="151"/>
      <c r="D465" s="107" t="s">
        <v>535</v>
      </c>
      <c r="E465" s="107" t="s">
        <v>536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1</v>
      </c>
      <c r="C468" s="89"/>
      <c r="D468" s="117" t="s">
        <v>537</v>
      </c>
      <c r="E468" s="90" t="s">
        <v>483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76436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76436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76436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16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505</v>
      </c>
      <c r="E592" s="90" t="s">
        <v>506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10.25" customHeight="1" x14ac:dyDescent="0.4">
      <c r="A595" s="88" t="s">
        <v>186</v>
      </c>
      <c r="B595" s="89">
        <v>0</v>
      </c>
      <c r="C595" s="89"/>
      <c r="D595" s="338" t="s">
        <v>484</v>
      </c>
      <c r="E595" s="338" t="s">
        <v>485</v>
      </c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66" customHeight="1" x14ac:dyDescent="0.4">
      <c r="A597" s="88" t="s">
        <v>150</v>
      </c>
      <c r="B597" s="89">
        <v>1</v>
      </c>
      <c r="C597" s="89"/>
      <c r="D597" s="117" t="s">
        <v>486</v>
      </c>
      <c r="E597" s="130" t="s">
        <v>487</v>
      </c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71.25" customHeight="1" x14ac:dyDescent="0.4">
      <c r="A599" s="92" t="s">
        <v>328</v>
      </c>
      <c r="B599" s="89">
        <v>0</v>
      </c>
      <c r="C599" s="181"/>
      <c r="D599" s="117" t="s">
        <v>535</v>
      </c>
      <c r="E599" s="130" t="s">
        <v>538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18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34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>
        <f>D609/(COUNT(B579:C587,B592:C605)*2)</f>
        <v>0.85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76436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508</v>
      </c>
      <c r="E624" s="90" t="s">
        <v>507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16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>
        <f>D627/(COUNT(B618:C626)*2)</f>
        <v>0.88888888888888884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493</v>
      </c>
      <c r="E631" s="90" t="s">
        <v>494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2.25" customHeight="1" x14ac:dyDescent="0.4">
      <c r="A633" s="88" t="s">
        <v>186</v>
      </c>
      <c r="B633" s="89">
        <v>0</v>
      </c>
      <c r="C633" s="89"/>
      <c r="D633" s="130" t="s">
        <v>488</v>
      </c>
      <c r="E633" s="130" t="s">
        <v>539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.75" customHeight="1" x14ac:dyDescent="0.4">
      <c r="A659" s="170" t="s">
        <v>325</v>
      </c>
      <c r="B659" s="89">
        <v>1</v>
      </c>
      <c r="C659" s="99" t="str">
        <f>IF(B659=0, -10, "0")</f>
        <v>0</v>
      </c>
      <c r="D659" s="338" t="s">
        <v>489</v>
      </c>
      <c r="E659" s="338" t="s">
        <v>490</v>
      </c>
      <c r="F659" s="90"/>
      <c r="G659" s="79"/>
    </row>
    <row r="660" spans="1:7" ht="63" x14ac:dyDescent="0.4">
      <c r="A660" s="88" t="s">
        <v>150</v>
      </c>
      <c r="B660" s="89">
        <v>1</v>
      </c>
      <c r="C660" s="89"/>
      <c r="D660" s="96" t="s">
        <v>491</v>
      </c>
      <c r="E660" s="90" t="s">
        <v>492</v>
      </c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63" x14ac:dyDescent="0.4">
      <c r="A662" s="92" t="s">
        <v>328</v>
      </c>
      <c r="B662" s="89">
        <v>0</v>
      </c>
      <c r="C662" s="205"/>
      <c r="D662" s="96" t="s">
        <v>540</v>
      </c>
      <c r="E662" s="90" t="s">
        <v>541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0.75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76436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495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9" t="s">
        <v>496</v>
      </c>
      <c r="E696" s="103"/>
      <c r="F696" s="90"/>
      <c r="G696" s="83"/>
    </row>
    <row r="697" spans="1:7" ht="63" x14ac:dyDescent="0.4">
      <c r="A697" s="177" t="s">
        <v>318</v>
      </c>
      <c r="B697" s="89">
        <v>1</v>
      </c>
      <c r="C697" s="99"/>
      <c r="D697" s="88" t="s">
        <v>497</v>
      </c>
      <c r="E697" s="340" t="s">
        <v>498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1" t="s">
        <v>542</v>
      </c>
      <c r="E699" s="117" t="s">
        <v>499</v>
      </c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0.91666666666666663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76436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26" x14ac:dyDescent="0.4">
      <c r="A711" s="109" t="s">
        <v>316</v>
      </c>
      <c r="B711" s="185">
        <v>0</v>
      </c>
      <c r="C711" s="185"/>
      <c r="D711" s="342" t="s">
        <v>500</v>
      </c>
      <c r="E711" s="135" t="s">
        <v>543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109" t="s">
        <v>501</v>
      </c>
      <c r="E714" s="109" t="s">
        <v>502</v>
      </c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0.95833333333333337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0.86885245901639341</v>
      </c>
      <c r="E730" s="3"/>
      <c r="F730" s="3"/>
    </row>
  </sheetData>
  <sheetProtection algorithmName="SHA-512" hashValue="1zgUCI5SEBU92pQFGj+0AeOj5rCAf0/pp/Wr5A62f40+RxP33MDknVgC/nR8Wr1tohBlyQKXY0ZlKqKbMOFOaw==" saltValue="lwCcV3S/ERiX06P7/ko89Q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2:B597 B558:B565 B506:B516 B618:B626 B122:B128 B681:B700 B449:B463 B85:B102 B312:B319 B379:B389 B465:B471 B519:B525 B417:B424 B492:B504 B292:B299 B719:B721 B662:B668 B599:B605 B66:B82 B257:B264 B348:B356 B178:B185 B536:B541 B654:B660 B269:B289 B231:B235 B710:B714 B105:B110 B140:B146 B237:B244 B437:B444 B528:B529 B484:B490 B631:B638 B30:B37 B579:B58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3" zoomScaleNormal="90" zoomScaleSheetLayoutView="93" workbookViewId="0">
      <selection activeCell="D158" sqref="D15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Ain Zaghouan 2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Gestionnaire de stock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76436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>
        <f>D199</f>
        <v>0.76744186046511631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509</v>
      </c>
      <c r="E17" s="43" t="s">
        <v>510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8</v>
      </c>
    </row>
    <row r="23" spans="1:7" x14ac:dyDescent="0.3">
      <c r="A23" s="453" t="s">
        <v>251</v>
      </c>
      <c r="B23" s="456"/>
      <c r="C23" s="457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33.75" x14ac:dyDescent="0.35">
      <c r="A26" s="14" t="s">
        <v>84</v>
      </c>
      <c r="B26" s="42">
        <v>1</v>
      </c>
      <c r="C26" s="4" t="str">
        <f>IF(B26=0, -5, "0")</f>
        <v>0</v>
      </c>
      <c r="D26" s="43" t="s">
        <v>513</v>
      </c>
      <c r="E26" s="43" t="s">
        <v>514</v>
      </c>
      <c r="F26" s="42"/>
    </row>
    <row r="27" spans="1:7" ht="33" x14ac:dyDescent="0.3">
      <c r="A27" s="4" t="s">
        <v>77</v>
      </c>
      <c r="B27" s="42">
        <v>2</v>
      </c>
      <c r="C27" s="42"/>
      <c r="D27" s="43" t="s">
        <v>515</v>
      </c>
      <c r="E27" s="42"/>
      <c r="F27" s="42"/>
    </row>
    <row r="28" spans="1:7" ht="33" x14ac:dyDescent="0.3">
      <c r="A28" s="16" t="s">
        <v>307</v>
      </c>
      <c r="B28" s="42">
        <v>2</v>
      </c>
      <c r="C28" s="42"/>
      <c r="D28" s="43" t="s">
        <v>516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517</v>
      </c>
      <c r="E32" s="43" t="s">
        <v>518</v>
      </c>
      <c r="F32" s="42"/>
    </row>
    <row r="33" spans="1:6" x14ac:dyDescent="0.3">
      <c r="A33" s="453" t="s">
        <v>34</v>
      </c>
      <c r="B33" s="456"/>
      <c r="C33" s="457"/>
      <c r="D33" s="331">
        <f>SUM(B26:C32)</f>
        <v>12</v>
      </c>
    </row>
    <row r="34" spans="1:6" x14ac:dyDescent="0.3">
      <c r="A34" s="453" t="s">
        <v>251</v>
      </c>
      <c r="B34" s="456"/>
      <c r="C34" s="457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519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10</v>
      </c>
    </row>
    <row r="53" spans="1:6" x14ac:dyDescent="0.3">
      <c r="A53" s="453" t="s">
        <v>251</v>
      </c>
      <c r="B53" s="456"/>
      <c r="C53" s="457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76" t="s">
        <v>513</v>
      </c>
      <c r="E56" s="43" t="s">
        <v>546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66" x14ac:dyDescent="0.3">
      <c r="A59" s="5" t="s">
        <v>79</v>
      </c>
      <c r="B59" s="42">
        <v>1</v>
      </c>
      <c r="C59" s="42"/>
      <c r="D59" s="58" t="s">
        <v>520</v>
      </c>
      <c r="E59" s="43" t="s">
        <v>521</v>
      </c>
      <c r="F59" s="42"/>
    </row>
    <row r="60" spans="1:6" ht="132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522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12</v>
      </c>
    </row>
    <row r="64" spans="1:6" x14ac:dyDescent="0.3">
      <c r="A64" s="453" t="s">
        <v>251</v>
      </c>
      <c r="B64" s="456"/>
      <c r="C64" s="457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58" t="s">
        <v>525</v>
      </c>
      <c r="E155" s="65" t="s">
        <v>526</v>
      </c>
      <c r="F155" s="42"/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58" t="s">
        <v>523</v>
      </c>
      <c r="E156" s="43" t="s">
        <v>524</v>
      </c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547</v>
      </c>
      <c r="E158" s="43" t="s">
        <v>499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5</v>
      </c>
    </row>
    <row r="162" spans="1:6" x14ac:dyDescent="0.3">
      <c r="A162" s="453" t="s">
        <v>251</v>
      </c>
      <c r="B162" s="456"/>
      <c r="C162" s="457"/>
      <c r="D162" s="332">
        <f>D161/(COUNT(B153:C160)*2)</f>
        <v>0.3125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527</v>
      </c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2</v>
      </c>
    </row>
    <row r="170" spans="1:6" x14ac:dyDescent="0.3">
      <c r="A170" s="453" t="s">
        <v>251</v>
      </c>
      <c r="B170" s="456"/>
      <c r="C170" s="457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8</v>
      </c>
    </row>
    <row r="178" spans="1:7" x14ac:dyDescent="0.3">
      <c r="A178" s="453" t="s">
        <v>251</v>
      </c>
      <c r="B178" s="456"/>
      <c r="C178" s="457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ht="33" x14ac:dyDescent="0.3">
      <c r="A181" s="16" t="s">
        <v>270</v>
      </c>
      <c r="B181" s="42" t="s">
        <v>30</v>
      </c>
      <c r="C181" s="42"/>
      <c r="D181" s="43" t="s">
        <v>496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528</v>
      </c>
      <c r="E182" s="43" t="s">
        <v>529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7</v>
      </c>
    </row>
    <row r="187" spans="1:7" x14ac:dyDescent="0.3">
      <c r="A187" s="453" t="s">
        <v>251</v>
      </c>
      <c r="B187" s="456"/>
      <c r="C187" s="457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ht="66" x14ac:dyDescent="0.3">
      <c r="A190" s="16" t="s">
        <v>308</v>
      </c>
      <c r="B190" s="42">
        <v>1</v>
      </c>
      <c r="C190" s="42"/>
      <c r="D190" s="43" t="s">
        <v>530</v>
      </c>
      <c r="E190" s="43" t="s">
        <v>531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66" x14ac:dyDescent="0.3">
      <c r="A192" s="4" t="s">
        <v>267</v>
      </c>
      <c r="B192" s="42">
        <v>1</v>
      </c>
      <c r="C192" s="42"/>
      <c r="D192" s="58" t="s">
        <v>532</v>
      </c>
      <c r="E192" s="43" t="s">
        <v>533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2</v>
      </c>
    </row>
    <row r="195" spans="1:6" x14ac:dyDescent="0.3">
      <c r="A195" s="453" t="s">
        <v>251</v>
      </c>
      <c r="B195" s="456"/>
      <c r="C195" s="457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0.4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0.76744186046511631</v>
      </c>
    </row>
  </sheetData>
  <sheetProtection algorithmName="SHA-512" hashValue="hdLYUem/6E1mKCuwhUk9tX2WyF4OG03t539AflXUQ1SrM/6C+uFrYtIQDwz5cjld2eP+3kfTYnFt2vIRmIrgxg==" saltValue="BEX5slI3yp+s9X4Q8FmlRQ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Ain Zaghouan 2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Ain Zaghouan 2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Gestionnaire de stock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76436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Ain Zaghouan 2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Ain Zaghouan 2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Gestionnaire de stock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76436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Ain Zaghouan 2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7" t="s">
        <v>349</v>
      </c>
      <c r="B147" s="407"/>
      <c r="C147" s="407"/>
      <c r="D147" s="407"/>
      <c r="E147" s="407"/>
      <c r="F147" s="40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8"/>
      <c r="C186" s="40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5" t="s">
        <v>34</v>
      </c>
      <c r="B203" s="376"/>
      <c r="C203" s="37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5" t="s">
        <v>34</v>
      </c>
      <c r="B227" s="376"/>
      <c r="C227" s="37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5" t="s">
        <v>34</v>
      </c>
      <c r="B245" s="376"/>
      <c r="C245" s="37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5" t="s">
        <v>34</v>
      </c>
      <c r="B265" s="376"/>
      <c r="C265" s="37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2"/>
      <c r="B290" s="412"/>
      <c r="C290" s="412"/>
      <c r="D290" s="412"/>
      <c r="E290" s="412"/>
      <c r="F290" s="412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9" t="s">
        <v>463</v>
      </c>
      <c r="B491" s="420"/>
      <c r="C491" s="420"/>
      <c r="D491" s="420"/>
      <c r="E491" s="420"/>
      <c r="F491" s="42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5" t="s">
        <v>34</v>
      </c>
      <c r="B542" s="376"/>
      <c r="C542" s="37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5" t="s">
        <v>33</v>
      </c>
      <c r="B543" s="376"/>
      <c r="C543" s="37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0" t="s">
        <v>34</v>
      </c>
      <c r="B566" s="410"/>
      <c r="C566" s="411"/>
      <c r="D566" s="296">
        <f>SUM(B558:C565,B546:C555)</f>
        <v>0</v>
      </c>
      <c r="E566" s="79"/>
      <c r="F566" s="83"/>
      <c r="G566" s="83"/>
    </row>
    <row r="567" spans="1:7" ht="21" x14ac:dyDescent="0.4">
      <c r="A567" s="410" t="s">
        <v>33</v>
      </c>
      <c r="B567" s="410"/>
      <c r="C567" s="41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3" t="s">
        <v>10</v>
      </c>
      <c r="B578" s="414"/>
      <c r="C578" s="414"/>
      <c r="D578" s="414"/>
      <c r="E578" s="414"/>
      <c r="F578" s="41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0" t="s">
        <v>34</v>
      </c>
      <c r="B588" s="410"/>
      <c r="C588" s="411"/>
      <c r="D588" s="296">
        <f>SUM(B579:C587)</f>
        <v>0</v>
      </c>
      <c r="E588" s="79"/>
      <c r="F588" s="83"/>
      <c r="G588" s="83"/>
    </row>
    <row r="589" spans="1:7" ht="21" x14ac:dyDescent="0.4">
      <c r="A589" s="410" t="s">
        <v>33</v>
      </c>
      <c r="B589" s="410"/>
      <c r="C589" s="41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6" t="s">
        <v>23</v>
      </c>
      <c r="B591" s="417"/>
      <c r="C591" s="417"/>
      <c r="D591" s="417"/>
      <c r="E591" s="417"/>
      <c r="F591" s="41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0" t="s">
        <v>34</v>
      </c>
      <c r="B606" s="410"/>
      <c r="C606" s="411"/>
      <c r="D606" s="296">
        <f>SUM(B592:C605)</f>
        <v>0</v>
      </c>
      <c r="E606" s="79"/>
      <c r="F606" s="83"/>
      <c r="G606" s="83"/>
    </row>
    <row r="607" spans="1:7" ht="21" x14ac:dyDescent="0.4">
      <c r="A607" s="410" t="s">
        <v>33</v>
      </c>
      <c r="B607" s="410"/>
      <c r="C607" s="41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5"/>
      <c r="D617" s="405"/>
      <c r="E617" s="405"/>
      <c r="F617" s="40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0" t="s">
        <v>34</v>
      </c>
      <c r="B627" s="410"/>
      <c r="C627" s="410"/>
      <c r="D627" s="296">
        <f>SUM(B618:C626)</f>
        <v>0</v>
      </c>
      <c r="E627" s="432"/>
      <c r="F627" s="412"/>
      <c r="G627" s="83"/>
    </row>
    <row r="628" spans="1:7" ht="21" x14ac:dyDescent="0.4">
      <c r="A628" s="410" t="s">
        <v>33</v>
      </c>
      <c r="B628" s="410"/>
      <c r="C628" s="410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5" t="s">
        <v>34</v>
      </c>
      <c r="B639" s="376"/>
      <c r="C639" s="37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5"/>
      <c r="D642" s="405"/>
      <c r="E642" s="405"/>
      <c r="F642" s="40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5" t="s">
        <v>34</v>
      </c>
      <c r="B650" s="376"/>
      <c r="C650" s="37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5"/>
      <c r="C653" s="405"/>
      <c r="D653" s="405"/>
      <c r="E653" s="405"/>
      <c r="F653" s="40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9" t="s">
        <v>305</v>
      </c>
      <c r="B709" s="400"/>
      <c r="C709" s="400"/>
      <c r="D709" s="400"/>
      <c r="E709" s="400"/>
      <c r="F709" s="40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9" t="s">
        <v>306</v>
      </c>
      <c r="B718" s="400"/>
      <c r="C718" s="400"/>
      <c r="D718" s="400"/>
      <c r="E718" s="400"/>
      <c r="F718" s="40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Ain Zaghouan 2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Gestionnaire de stock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76436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2019-05-06T10:11:43Z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