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<sst xmlns="http://schemas.openxmlformats.org/spreadsheetml/2006/main" count="5909" uniqueCount="550">
  <si>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</si>
  <si>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</si>
  <si>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</si>
  <si>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</si>
  <si>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</si>
  <si>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</si>
  <si>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</si>
  <si>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</si>
  <si>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</si>
  <si>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</si>
  <si>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</si>
  <si>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</si>
  <si>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</si>
  <si>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</si>
  <si>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</si>
  <si>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</si>
  <si>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</si>
  <si>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</si>
  <si>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</si>
  <si>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</si>
  <si>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</si>
  <si>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</si>
  <si>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</si>
  <si>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</si>
  <si>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</si>
  <si>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</si>
  <si>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</si>
  <si>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</si>
  <si>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</si>
  <si>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</si>
  <si>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</si>
  <si>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</si>
  <si>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</si>
  <si>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</si>
  <si>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</si>
  <si>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</si>
  <si>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</si>
  <si>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</si>
  <si>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</si>
  <si>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</si>
  <si>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</si>
  <si>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</si>
  <si>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</si>
  <si>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</si>
  <si>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</si>
  <si>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</si>
  <si>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</si>
  <si>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</si>
  <si>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</si>
  <si>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</si>
  <si>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</si>
  <si>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</si>
  <si>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</si>
  <si>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</si>
  <si>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</si>
  <si>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</si>
  <si>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</si>
  <si>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</si>
  <si>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</si>
  <si>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</si>
  <si>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</si>
  <si>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</si>
  <si>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</si>
  <si>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</si>
  <si>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</si>
  <si>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</si>
  <si>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</si>
  <si>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</si>
  <si>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</si>
  <si>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</si>
  <si>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</si>
  <si>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</si>
  <si>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</si>
  <si>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</si>
  <si>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</si>
  <si>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</si>
  <si>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</si>
  <si>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</si>
  <si>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</si>
  <si>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</si>
  <si>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</si>
  <si>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</si>
  <si>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</si>
  <si>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</si>
  <si>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</si>
  <si>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</si>
  <si>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</si>
  <si>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</si>
  <si>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</si>
  <si>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</si>
  <si>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</si>
  <si>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</si>
  <si>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</si>
  <si>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</si>
  <si>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</si>
  <si>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</si>
  <si>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</si>
  <si>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</si>
  <si>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</si>
  <si>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</si>
  <si>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</si>
  <si>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</si>
  <si>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</si>
  <si>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</si>
  <si>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</si>
  <si>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</si>
  <si>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</si>
  <si>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</si>
  <si>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</si>
  <si>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</si>
  <si>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</si>
  <si>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</si>
  <si>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</si>
  <si>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</si>
  <si>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</si>
  <si>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</si>
  <si>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</si>
  <si>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</si>
  <si>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</si>
  <si>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</si>
  <si>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</si>
  <si>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</si>
  <si>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</si>
  <si>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</si>
  <si>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</si>
  <si>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</si>
  <si>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</si>
  <si>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</si>
  <si>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</si>
  <si>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</si>
  <si>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</si>
  <si>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</si>
  <si>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</si>
  <si>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</si>
  <si>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</si>
  <si>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</si>
  <si>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</si>
  <si>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</si>
  <si>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</si>
  <si>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</si>
  <si>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</si>
  <si>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</si>
  <si>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</si>
  <si>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</si>
  <si>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</si>
  <si>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</si>
  <si>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</si>
  <si>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</si>
  <si>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</si>
  <si>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</si>
  <si>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</si>
  <si>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</si>
  <si>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</si>
  <si>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</si>
  <si>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</si>
  <si>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</si>
  <si>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</si>
  <si>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</si>
  <si>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</si>
  <si>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</si>
  <si>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</si>
  <si>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</si>
  <si>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</si>
  <si>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</si>
  <si>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</si>
  <si>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</si>
  <si>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</si>
  <si>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</si>
  <si>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</si>
  <si>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</si>
  <si>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</si>
  <si>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</si>
  <si>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</si>
  <si>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</si>
  <si>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</si>
  <si>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</si>
  <si>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</si>
  <si>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</si>
  <si>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</si>
  <si>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</si>
  <si>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</si>
  <si>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</si>
  <si>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</si>
  <si>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</si>
  <si>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</si>
  <si>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</si>
  <si>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</si>
  <si>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</si>
  <si>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</si>
  <si>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</si>
  <si>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</si>
  <si>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</si>
  <si>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</si>
  <si>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</si>
  <si>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</si>
  <si>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</si>
  <si>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</si>
  <si>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</si>
  <si>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</si>
  <si>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</si>
  <si>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</si>
  <si>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</si>
  <si>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</si>
  <si>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</si>
  <si>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</si>
  <si>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</si>
  <si>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</si>
  <si>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</si>
  <si>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</si>
  <si>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</si>
  <si>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</si>
  <si>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</si>
  <si>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</si>
  <si>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</si>
  <si>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</si>
  <si>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</si>
  <si>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</si>
  <si>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</si>
  <si>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</si>
  <si>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</si>
  <si>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</si>
  <si>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</si>
  <si>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</si>
  <si>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</si>
  <si>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</si>
  <si>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</si>
  <si>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</si>
  <si>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</si>
  <si>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</si>
  <si>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</si>
  <si>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</si>
  <si>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</si>
  <si>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</si>
  <si>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</si>
  <si>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</si>
  <si>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</si>
  <si>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</si>
  <si>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</si>
  <si>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</si>
  <si>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</si>
  <si>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</si>
  <si>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</si>
  <si>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</si>
  <si>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</si>
  <si>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</si>
  <si>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</si>
  <si>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</si>
  <si>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</si>
  <si>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</si>
  <si>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</si>
  <si>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</si>
  <si>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</si>
  <si>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</si>
  <si>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</si>
  <si>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</si>
  <si>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</si>
  <si>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</si>
  <si>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</si>
  <si>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</si>
  <si>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</si>
  <si>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</si>
  <si>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</si>
  <si>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</si>
  <si>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</si>
  <si>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</si>
  <si>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</si>
  <si>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</si>
  <si>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</si>
  <si>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</si>
  <si>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</si>
  <si>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</si>
  <si>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</si>
  <si>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</si>
  <si>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</si>
  <si>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</si>
  <si>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</si>
  <si>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</si>
  <si>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</si>
  <si>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</si>
  <si>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</si>
  <si>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</si>
  <si>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</si>
  <si>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</si>
  <si>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</si>
  <si>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</si>
  <si>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</si>
  <si>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</si>
  <si>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</si>
  <si>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</si>
  <si>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</si>
  <si>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</si>
  <si>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</si>
  <si>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</si>
  <si>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</si>
  <si>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</si>
  <si>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</si>
  <si>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</si>
  <si>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</si>
  <si>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</si>
  <si>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</si>
  <si>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</si>
  <si>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</si>
  <si>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</si>
  <si>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</si>
  <si>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</si>
  <si>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</si>
  <si>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</si>
  <si>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</si>
  <si>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</si>
  <si>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</si>
  <si>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</si>
  <si>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</si>
  <si>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</si>
  <si>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</si>
  <si>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</si>
  <si>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</si>
  <si>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</si>
  <si>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</si>
  <si>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</si>
  <si>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</si>
  <si>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</si>
  <si>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</si>
  <si>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</si>
  <si>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</si>
  <si>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</si>
  <si>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</si>
  <si>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</si>
  <si>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</si>
  <si>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</si>
  <si>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</si>
  <si>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</si>
  <si>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</si>
  <si>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</si>
  <si>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</si>
  <si>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</si>
  <si>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</si>
  <si>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</si>
  <si>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</si>
  <si>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</si>
  <si>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</si>
  <si>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</si>
  <si>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</si>
  <si>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</si>
  <si>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</si>
  <si>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</si>
  <si>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</si>
  <si>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</si>
  <si>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</si>
  <si>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</si>
  <si>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</si>
  <si>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</si>
  <si>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</si>
  <si>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</si>
  <si>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</si>
  <si>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</si>
  <si>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</si>
  <si>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</si>
  <si>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</si>
  <si>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</si>
  <si>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</si>
  <si>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</si>
  <si>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</si>
  <si>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</si>
  <si>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</si>
  <si>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</si>
  <si>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</si>
  <si>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</si>
  <si>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</si>
  <si>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</si>
  <si>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</si>
  <si>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</si>
  <si>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</si>
  <si>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</si>
  <si>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</si>
  <si>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</si>
  <si>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</si>
  <si>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</si>
  <si>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</si>
  <si>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</si>
  <si>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</si>
  <si>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</si>
  <si>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</si>
  <si>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</si>
  <si>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</si>
  <si>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</si>
  <si>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</si>
  <si>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</si>
  <si>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</si>
  <si>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</si>
  <si>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</si>
  <si>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</si>
  <si>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</si>
  <si>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</si>
  <si>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</si>
  <si>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</si>
  <si>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</si>
  <si>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</si>
  <si>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</si>
  <si>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</si>
  <si>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</si>
  <si>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</si>
  <si>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</si>
  <si>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</si>
  <si>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</si>
  <si>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</si>
  <si>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</si>
  <si>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</si>
  <si>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</si>
  <si>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</si>
  <si>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</si>
  <si>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</si>
  <si>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</si>
  <si>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</si>
  <si>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</si>
  <si>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</si>
  <si>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</si>
  <si>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</si>
  <si>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</si>
  <si>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</si>
  <si>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</si>
  <si>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</si>
  <si>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</si>
  <si>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</si>
  <si>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</si>
  <si>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</si>
  <si>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</si>
  <si>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</si>
  <si>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</si>
  <si>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</si>
  <si>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</si>
  <si>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</si>
  <si>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</si>
  <si>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</si>
  <si>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</si>
  <si>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</si>
  <si>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</si>
  <si>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</si>
  <si>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</si>
  <si>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</si>
  <si>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</si>
  <si>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</si>
  <si>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</si>
  <si>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</si>
  <si>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</si>
  <si>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</si>
  <si>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</si>
  <si>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</si>
  <si>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</si>
  <si>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</si>
  <si>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</si>
  <si>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</si>
  <si>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</si>
  <si>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</si>
  <si>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</si>
  <si>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</si>
  <si>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</si>
  <si>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</si>
  <si>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</si>
  <si>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</si>
  <si>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</si>
  <si>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</si>
  <si>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</si>
  <si>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</si>
  <si>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</si>
  <si>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</si>
  <si>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</si>
  <si>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</si>
  <si>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</si>
  <si>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</si>
  <si>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</si>
  <si>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</si>
  <si>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</si>
  <si>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</si>
  <si>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</si>
  <si>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</si>
  <si>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Ain Zaghouan 1</t>
  </si>
  <si>
    <t>Dr Raja Bouhalfaya</t>
  </si>
  <si>
    <t>Directeur du magasin et chefs rayons</t>
  </si>
  <si>
    <t>Affichage de l'ancienne version du tableau des températures réglementaires.</t>
  </si>
  <si>
    <t>Dernière vérification effectuée le 01/03/2019.</t>
  </si>
  <si>
    <t>Veuillez effectuer la vérification du thermomètre pour le mois d'Avril.</t>
  </si>
  <si>
    <t>Absence de la procédure de nettoyage relative à la zone de la réception, ainsi que les enregistrements des autocontrôles.</t>
  </si>
  <si>
    <t>Afficher la procédure de nettoyage et effectuer les autocontrôles
nécessaires.</t>
  </si>
  <si>
    <t>Le stockage de ces produits était effectué au niveau d'une armoire froide.</t>
  </si>
  <si>
    <t>Absence de stockage de produits préemballés le jour de l'audit.</t>
  </si>
  <si>
    <t>L'état de fraicheur des pommes exposées n'était pas convenable: certains produits présentaient des traces de pourritures.</t>
  </si>
  <si>
    <t>Veuillez renforcer les opérations de tri.</t>
  </si>
  <si>
    <t>Absence de poubelle au niveau du rayon.</t>
  </si>
  <si>
    <t>Absence d'enregistrement des températures à cœur des produits exposés au niveau du meuble de la 4éme gamme.</t>
  </si>
  <si>
    <t>Veuillez effectuer la totalité des enregistrements de températures requis.</t>
  </si>
  <si>
    <t>Veuillez renforcer les opérations de dépoussiérage à ce niveau.</t>
  </si>
  <si>
    <r>
      <t xml:space="preserve">Dépassement de la DLC pour </t>
    </r>
    <r>
      <rPr>
        <b/>
        <sz val="14"/>
        <color theme="1"/>
        <rFont val="Comic Sans MS"/>
        <family val="4"/>
      </rPr>
      <t>6 unités</t>
    </r>
    <r>
      <rPr>
        <sz val="14"/>
        <color theme="1"/>
        <rFont val="Comic Sans MS"/>
        <family val="4"/>
      </rPr>
      <t xml:space="preserve"> du produit Cakes  (Quinoa and Buckwheat).
La DLC était le 07/03/2019.</t>
    </r>
  </si>
  <si>
    <t xml:space="preserve">Des unités de jus BNINO, dont les DLC étaient respectivement le 12/04 et le 13/04, non encore retirées du rayon.
</t>
  </si>
  <si>
    <t>Utilisation d'une armoire froide pour le stockage des produits.</t>
  </si>
  <si>
    <t>Veuillez améliorer le nettoyage des meubles froids.</t>
  </si>
  <si>
    <t>Développement de moisissures au niveau des supports des porte-étiquettes et des faces inférieures des étagères des meubles froids d'exposition.</t>
  </si>
  <si>
    <t>Manque de propreté au niveau du compartiment bas du meuble froid négatif des produits surgelés.: présence de déchets le jour de l'audit.</t>
  </si>
  <si>
    <t>Un nettoyage convenable de ce meuble est requis.</t>
  </si>
  <si>
    <t>Un pot de crème glacé Extasio chocolat présentait un couvercle endommagé.</t>
  </si>
  <si>
    <t>Assurer le contrôle de l'intégrité des produits exposés.</t>
  </si>
  <si>
    <t>Veuillez assurer les autocntrôles des températures de la totalité des meubles froids.</t>
  </si>
  <si>
    <t>Absence de port de badges pour certains opérateurs.</t>
  </si>
  <si>
    <t>Prévoir des badges pour l'ensemble du personnel.</t>
  </si>
  <si>
    <t>Accumulation de cadavres d'insectes au niveau du DEIV du rayon FLEG.</t>
  </si>
  <si>
    <t>Assurer le nettoyage de ce dispositif.</t>
  </si>
  <si>
    <t>Absence de local poubelle au niveau du magasin.</t>
  </si>
  <si>
    <t>Absence de la procédure de destruction des produits au niveau du magasin.</t>
  </si>
  <si>
    <t>La connaissance et l'affichage de ce document est requis.</t>
  </si>
  <si>
    <t>Des réparations sont à prévoir pour les casiers.</t>
  </si>
  <si>
    <t>Absence de savon liquide au niveau des sanitaires.
Absence de savon bactéricide au niveau du magasin.</t>
  </si>
  <si>
    <t>Prévoir l'approvisionnement en savon liquide adéquat.</t>
  </si>
  <si>
    <t>1/Absence de protection du quai de la réception.
2/Manque d'étanchéité en dessous de la porte de la réception.</t>
  </si>
  <si>
    <t>1/Prévoir une protection du quai vis-à-vis des intempéries.
2/Améliorer l'étanchéité en dessous de la porte.</t>
  </si>
  <si>
    <t>Le sol était ébréché au niveau de la réserve.</t>
  </si>
  <si>
    <t>Prévoir des réparations du sol.</t>
  </si>
  <si>
    <t>Il s'agit d'une armoire froide pour le stockage des produits.</t>
  </si>
  <si>
    <t>Température affichée: 6,6°C
Température mesurée: 5,8°C</t>
  </si>
  <si>
    <t>Le sol était ébréché sur plusieurs niveaux.</t>
  </si>
  <si>
    <t>Il s'agit de la même armoire froide utilisée pour le stockage des FLEG.</t>
  </si>
  <si>
    <t>Taux d'hygrométrie mesuré: 54%:conforme.</t>
  </si>
  <si>
    <t xml:space="preserve">Afficheurs erronés au niveau du meuble d’exposition des produits surgelés. </t>
  </si>
  <si>
    <t>Vérifier l'exactitude des afficheurs de température.</t>
  </si>
  <si>
    <t>Meubles froids positifs:
Températures affichés: 5,7°C, 3,5°C, 0,6°C 
Températures mesurées: 4,2°C et 3,4°C
Meuble négatif des surgelés:
Température mesurée: -17°C.</t>
  </si>
  <si>
    <t>Veuillez fournir cet élément.</t>
  </si>
  <si>
    <t>Il s'agit de dispositifs de séchage automatiques.</t>
  </si>
  <si>
    <t>Etat d'usure des casiers: certaines portières démontées.</t>
  </si>
  <si>
    <t>Des réparations des casiers sont requises.</t>
  </si>
  <si>
    <t>Certains porte-appâts n'étaient pas fixés au sol (Vestiaires, réserve, zone de réception).</t>
  </si>
  <si>
    <t>Avertir la société prestataire.</t>
  </si>
  <si>
    <t>Manque d'étanchéité en dessous de la porte de la réception donnant sur la réserve.</t>
  </si>
  <si>
    <t>Assurer la réparation ou le remplacement de cet élément.</t>
  </si>
  <si>
    <t>On rappelle que la date de retrait pour les produits relatifs à ce rayon est de DLC/DLUO- 1 semaine.</t>
  </si>
  <si>
    <t xml:space="preserve">Absence de distributeur de savon au niveau des vestiaires des femmes.
</t>
  </si>
  <si>
    <t xml:space="preserve">
Encombrement des déchets au niveau de la zone de réception.
(Voir photo).
</t>
  </si>
  <si>
    <t>Absence d'armoire froide pour l'entreposage des produits frais retours.
Ce type de produit était entreposé au niveau de la même armoire froide de stockage des produits PLS.</t>
  </si>
  <si>
    <t>Absence de la nouvelle version du référentiel qualité.</t>
  </si>
  <si>
    <t>Prévoir et afficher la nouvelle version du référentiel.</t>
  </si>
  <si>
    <t>Absence d'enregistrement des autocontrôles du meuble des aliments pour animaux.</t>
  </si>
  <si>
    <t>Certains casiers étaient usés: certains systèmes de fermetures étaient défaillants au niveau des vestiaires des hommes, et certaines portières étaient démontées pour les casiers des femmes.</t>
  </si>
  <si>
    <t>La salle de pause est au niveau des vestiaires des femmes.</t>
  </si>
  <si>
    <t>Veuillez renforcer les opérations de nettoyage de la zone de réception.</t>
  </si>
  <si>
    <t>Prévoir la nouvelle version de ce document disponible au niveau du référentiel 2019</t>
  </si>
  <si>
    <t>Absence du référentiel 2019 au niveau de la réception.</t>
  </si>
  <si>
    <t>Absence de la nouvelle version du référentiel.</t>
  </si>
  <si>
    <t>Prévoir et afficher le référentiel 2019.</t>
  </si>
  <si>
    <t>Présence de poussières au niveau des couvercles des boites de conserve.</t>
  </si>
  <si>
    <t>Absence de la nouvelle version du référentiel 2019.</t>
  </si>
  <si>
    <t>Une armoire distincte est à prévoir pour l'entreposage des produits retours.</t>
  </si>
  <si>
    <t>Améliorer l'étanchéité de cette porte.</t>
  </si>
  <si>
    <t>Système d'ouverture à pédale défaillant au niveau de la poubelle des vestiaires des hommes.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</si>
</sst>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3" fillId="0" borderId="1" xfId="0" applyFont="1" applyBorder="1" applyAlignment="1" applyProtection="1">
      <alignment horizontal="left" vertical="top" wrapText="1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6" fillId="0" borderId="1" xfId="0" applyFont="1" applyBorder="1" applyAlignment="1" applyProtection="1">
      <alignment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5472"/>
        <c:axId val="1208146016"/>
      </c:barChart>
      <c:catAx>
        <c:axId val="120814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6016"/>
        <c:crosses val="autoZero"/>
        <c:auto val="1"/>
        <c:lblAlgn val="ctr"/>
        <c:lblOffset val="100"/>
        <c:noMultiLvlLbl val="0"/>
      </c:catAx>
      <c:valAx>
        <c:axId val="120814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9552"/>
        <c:axId val="1209488800"/>
      </c:barChart>
      <c:catAx>
        <c:axId val="120947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8800"/>
        <c:crosses val="autoZero"/>
        <c:auto val="1"/>
        <c:lblAlgn val="ctr"/>
        <c:lblOffset val="100"/>
        <c:noMultiLvlLbl val="0"/>
      </c:catAx>
      <c:valAx>
        <c:axId val="120948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0.69047619047619047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7376"/>
        <c:axId val="1209475200"/>
      </c:barChart>
      <c:catAx>
        <c:axId val="12094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75200"/>
        <c:crosses val="autoZero"/>
        <c:auto val="1"/>
        <c:lblAlgn val="ctr"/>
        <c:lblOffset val="100"/>
        <c:noMultiLvlLbl val="0"/>
      </c:catAx>
      <c:valAx>
        <c:axId val="120947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0096"/>
        <c:axId val="1209480640"/>
      </c:barChart>
      <c:catAx>
        <c:axId val="12094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0640"/>
        <c:crosses val="autoZero"/>
        <c:auto val="1"/>
        <c:lblAlgn val="ctr"/>
        <c:lblOffset val="100"/>
        <c:noMultiLvlLbl val="0"/>
      </c:catAx>
      <c:valAx>
        <c:axId val="120948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0.80769230769230771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8464"/>
        <c:axId val="1209481184"/>
      </c:barChart>
      <c:catAx>
        <c:axId val="120947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1184"/>
        <c:crosses val="autoZero"/>
        <c:auto val="1"/>
        <c:lblAlgn val="ctr"/>
        <c:lblOffset val="100"/>
        <c:noMultiLvlLbl val="0"/>
      </c:catAx>
      <c:valAx>
        <c:axId val="120948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0.7857142857142857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2816"/>
        <c:axId val="1210287904"/>
      </c:barChart>
      <c:catAx>
        <c:axId val="120948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7904"/>
        <c:crosses val="autoZero"/>
        <c:auto val="1"/>
        <c:lblAlgn val="ctr"/>
        <c:lblOffset val="100"/>
        <c:noMultiLvlLbl val="0"/>
      </c:catAx>
      <c:valAx>
        <c:axId val="1210287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0.89534883720930236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82464"/>
        <c:axId val="1210288448"/>
      </c:barChart>
      <c:catAx>
        <c:axId val="121028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8448"/>
        <c:crosses val="autoZero"/>
        <c:auto val="1"/>
        <c:lblAlgn val="ctr"/>
        <c:lblOffset val="100"/>
        <c:noMultiLvlLbl val="0"/>
      </c:catAx>
      <c:valAx>
        <c:axId val="121028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8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0.81932773109243695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91168"/>
        <c:axId val="1210291712"/>
      </c:barChart>
      <c:catAx>
        <c:axId val="121029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1712"/>
        <c:crosses val="autoZero"/>
        <c:auto val="1"/>
        <c:lblAlgn val="ctr"/>
        <c:lblOffset val="100"/>
        <c:noMultiLvlLbl val="0"/>
      </c:catAx>
      <c:valAx>
        <c:axId val="121029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9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0.85733828415086966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10284640"/>
        <c:axId val="1210293344"/>
        <c:extLst/>
      </c:barChart>
      <c:catAx>
        <c:axId val="12102846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3344"/>
        <c:crosses val="autoZero"/>
        <c:auto val="1"/>
        <c:lblAlgn val="ctr"/>
        <c:lblOffset val="100"/>
        <c:noMultiLvlLbl val="0"/>
      </c:catAx>
      <c:valAx>
        <c:axId val="1210293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0.25141666666666673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10284096"/>
        <c:axId val="1210283008"/>
        <c:extLst/>
      </c:barChart>
      <c:catAx>
        <c:axId val="12102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3008"/>
        <c:crosses val="autoZero"/>
        <c:auto val="1"/>
        <c:lblAlgn val="ctr"/>
        <c:lblOffset val="100"/>
        <c:noMultiLvlLbl val="0"/>
      </c:catAx>
      <c:valAx>
        <c:axId val="121028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384"/>
        <c:axId val="1208143296"/>
      </c:barChart>
      <c:catAx>
        <c:axId val="120814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3296"/>
        <c:crosses val="autoZero"/>
        <c:auto val="1"/>
        <c:lblAlgn val="ctr"/>
        <c:lblOffset val="100"/>
        <c:noMultiLvlLbl val="0"/>
      </c:catAx>
      <c:valAx>
        <c:axId val="120814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928"/>
        <c:axId val="1208138400"/>
      </c:barChart>
      <c:catAx>
        <c:axId val="120814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400"/>
        <c:crosses val="autoZero"/>
        <c:auto val="1"/>
        <c:lblAlgn val="ctr"/>
        <c:lblOffset val="100"/>
        <c:noMultiLvlLbl val="0"/>
      </c:catAx>
      <c:valAx>
        <c:axId val="120813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6224"/>
        <c:axId val="1208140576"/>
      </c:barChart>
      <c:catAx>
        <c:axId val="120813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0576"/>
        <c:crosses val="autoZero"/>
        <c:auto val="1"/>
        <c:lblAlgn val="ctr"/>
        <c:lblOffset val="100"/>
        <c:noMultiLvlLbl val="0"/>
      </c:catAx>
      <c:valAx>
        <c:axId val="120814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6560"/>
        <c:axId val="1208137312"/>
      </c:barChart>
      <c:catAx>
        <c:axId val="120814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7312"/>
        <c:crosses val="autoZero"/>
        <c:auto val="1"/>
        <c:lblAlgn val="ctr"/>
        <c:lblOffset val="100"/>
        <c:noMultiLvlLbl val="0"/>
      </c:catAx>
      <c:valAx>
        <c:axId val="120813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3504"/>
        <c:axId val="1208138944"/>
      </c:barChart>
      <c:catAx>
        <c:axId val="120813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944"/>
        <c:crosses val="autoZero"/>
        <c:auto val="1"/>
        <c:lblAlgn val="ctr"/>
        <c:lblOffset val="100"/>
        <c:noMultiLvlLbl val="0"/>
      </c:catAx>
      <c:valAx>
        <c:axId val="120813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4448"/>
        <c:axId val="1209486624"/>
      </c:barChart>
      <c:catAx>
        <c:axId val="120948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6624"/>
        <c:crosses val="autoZero"/>
        <c:auto val="1"/>
        <c:lblAlgn val="ctr"/>
        <c:lblOffset val="100"/>
        <c:noMultiLvlLbl val="0"/>
      </c:catAx>
      <c:valAx>
        <c:axId val="120948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4656"/>
        <c:axId val="1209487168"/>
      </c:barChart>
      <c:catAx>
        <c:axId val="120947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7168"/>
        <c:crosses val="autoZero"/>
        <c:auto val="1"/>
        <c:lblAlgn val="ctr"/>
        <c:lblOffset val="100"/>
        <c:noMultiLvlLbl val="0"/>
      </c:catAx>
      <c:valAx>
        <c:axId val="120948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9888"/>
        <c:axId val="1209484992"/>
      </c:barChart>
      <c:catAx>
        <c:axId val="120948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4992"/>
        <c:crosses val="autoZero"/>
        <c:auto val="1"/>
        <c:lblAlgn val="ctr"/>
        <c:lblOffset val="100"/>
        <c:noMultiLvlLbl val="0"/>
      </c:catAx>
      <c:valAx>
        <c:axId val="120948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3" zoomScaleSheetLayoutView="100" workbookViewId="0">
      <selection activeCell="L10" sqref="L10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2" t="s">
        <v>474</v>
      </c>
      <c r="B18" s="342"/>
      <c r="C18" s="342"/>
      <c r="D18" s="343" t="s">
        <v>475</v>
      </c>
      <c r="E18" s="343"/>
      <c r="F18" s="343"/>
      <c r="G18" s="343"/>
      <c r="H18" s="343"/>
      <c r="I18" s="343"/>
      <c r="J18" s="343"/>
      <c r="K18" s="343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4" t="s">
        <v>277</v>
      </c>
      <c r="B21" s="344"/>
      <c r="C21" s="344"/>
      <c r="D21" s="344"/>
      <c r="E21" s="344"/>
      <c r="F21" s="344"/>
      <c r="G21" s="344"/>
      <c r="H21" s="344"/>
      <c r="I21" s="344"/>
      <c r="J21" s="344"/>
      <c r="K21" s="344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5" t="s">
        <v>279</v>
      </c>
      <c r="C23" s="345"/>
      <c r="D23" s="31"/>
      <c r="E23" s="31"/>
      <c r="F23" s="31"/>
      <c r="G23" s="31"/>
      <c r="H23" s="31"/>
      <c r="I23" s="31"/>
      <c r="J23" t="str">
        <f>D18</f>
        <v>Ain Zaghouan 1</v>
      </c>
    </row>
    <row r="24" spans="1:11" ht="33" customHeight="1" x14ac:dyDescent="0.25">
      <c r="A24" s="277" t="s">
        <v>280</v>
      </c>
      <c r="B24" s="346">
        <f>AVERAGE('A1 Exploitation'!D730,'A1 Technique'!D199)</f>
        <v>0.85733828415086966</v>
      </c>
      <c r="C24" s="346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6" t="e">
        <f>AVERAGE('A2 Exploitation'!D730,'A2 Technique'!D199)</f>
        <v>#DIV/0!</v>
      </c>
      <c r="C25" s="346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6" t="e">
        <f>AVERAGE('A3 Exploitation'!D730,'A3 Technique'!D199)</f>
        <v>#DIV/0!</v>
      </c>
      <c r="C26" s="346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6" t="e">
        <f>AVERAGE('A4 Exploitation'!D730,'A4 Technique'!D199)</f>
        <v>#DIV/0!</v>
      </c>
      <c r="C27" s="346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6"/>
      <c r="C28" s="346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6"/>
      <c r="C29" s="346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5" t="s">
        <v>286</v>
      </c>
      <c r="C33" s="345"/>
      <c r="D33" s="31"/>
      <c r="E33" s="31"/>
      <c r="F33" s="31"/>
      <c r="G33" s="31"/>
      <c r="H33" s="31"/>
      <c r="I33" s="31"/>
      <c r="J33" t="str">
        <f>D18</f>
        <v>Ain Zaghouan 1</v>
      </c>
    </row>
    <row r="34" spans="1:10" ht="33" customHeight="1" x14ac:dyDescent="0.25">
      <c r="A34" s="277" t="s">
        <v>280</v>
      </c>
      <c r="B34" s="346">
        <f>'A1 Exploitation'!D730</f>
        <v>0.81932773109243695</v>
      </c>
      <c r="C34" s="346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6" t="e">
        <f>'A2 Exploitation'!D730</f>
        <v>#DIV/0!</v>
      </c>
      <c r="C35" s="346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6" t="e">
        <f>'A3 Exploitation'!D730</f>
        <v>#DIV/0!</v>
      </c>
      <c r="C36" s="346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6" t="e">
        <f>'A4 Exploitation'!D730</f>
        <v>#DIV/0!</v>
      </c>
      <c r="C37" s="346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6"/>
      <c r="C38" s="346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6"/>
      <c r="C39" s="346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7" t="s">
        <v>287</v>
      </c>
      <c r="C42" s="347"/>
      <c r="D42" s="31"/>
      <c r="E42" s="31"/>
      <c r="F42" s="31"/>
      <c r="G42" s="31"/>
      <c r="H42" s="31"/>
      <c r="I42" s="31"/>
      <c r="J42" t="str">
        <f>D18</f>
        <v>Ain Zaghouan 1</v>
      </c>
    </row>
    <row r="43" spans="1:10" ht="33" customHeight="1" x14ac:dyDescent="0.25">
      <c r="A43" s="277" t="s">
        <v>280</v>
      </c>
      <c r="B43" s="346">
        <f>AVERAGE('A1 Exploitation'!D728, 'A1 Technique'!D197)</f>
        <v>0.25141666666666673</v>
      </c>
      <c r="C43" s="346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6" t="e">
        <f>AVERAGE('A2 Exploitation'!D728, 'A2 Technique'!D197)</f>
        <v>#DIV/0!</v>
      </c>
      <c r="C44" s="346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6" t="e">
        <f>AVERAGE('A3 Exploitation'!D728, 'A3 Technique'!D197)</f>
        <v>#DIV/0!</v>
      </c>
      <c r="C45" s="346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6" t="e">
        <f>AVERAGE('A4 Exploitation'!D728, 'A4 Technique'!D197)</f>
        <v>#DIV/0!</v>
      </c>
      <c r="C46" s="346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6"/>
      <c r="C47" s="346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6"/>
      <c r="C48" s="346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5" t="s">
        <v>288</v>
      </c>
      <c r="C51" s="345"/>
      <c r="D51" s="31"/>
      <c r="E51" s="31"/>
      <c r="F51" s="31"/>
      <c r="G51" s="31"/>
      <c r="H51" s="31"/>
      <c r="I51" s="31"/>
      <c r="J51" t="str">
        <f>D18</f>
        <v>Ain Zaghouan 1</v>
      </c>
    </row>
    <row r="52" spans="1:10" ht="33" customHeight="1" x14ac:dyDescent="0.25">
      <c r="A52" s="277" t="s">
        <v>280</v>
      </c>
      <c r="B52" s="348">
        <f>'A1 Exploitation'!D48</f>
        <v>0.73529411764705888</v>
      </c>
      <c r="C52" s="348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8" t="e">
        <f>'A2 Exploitation'!D48</f>
        <v>#DIV/0!</v>
      </c>
      <c r="C53" s="348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8" t="e">
        <f>'A3 Exploitation'!D48</f>
        <v>#DIV/0!</v>
      </c>
      <c r="C54" s="348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8" t="e">
        <f>'A4 Exploitation'!D48</f>
        <v>#DIV/0!</v>
      </c>
      <c r="C55" s="348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8"/>
      <c r="C56" s="348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8"/>
      <c r="C57" s="348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5" t="s">
        <v>289</v>
      </c>
      <c r="C60" s="345"/>
      <c r="D60" s="31"/>
      <c r="E60" s="31"/>
      <c r="F60" s="31"/>
      <c r="G60" s="31"/>
      <c r="H60" s="31"/>
      <c r="I60" s="31"/>
      <c r="J60" t="str">
        <f>D18</f>
        <v>Ain Zaghouan 1</v>
      </c>
    </row>
    <row r="61" spans="1:10" ht="33" customHeight="1" x14ac:dyDescent="0.25">
      <c r="A61" s="277" t="s">
        <v>280</v>
      </c>
      <c r="B61" s="346" t="e">
        <f>'A1 Exploitation'!D131</f>
        <v>#DIV/0!</v>
      </c>
      <c r="C61" s="346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6" t="e">
        <f>'A2 Exploitation'!D131</f>
        <v>#DIV/0!</v>
      </c>
      <c r="C62" s="346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6" t="e">
        <f>'A3 Exploitation'!D131</f>
        <v>#DIV/0!</v>
      </c>
      <c r="C63" s="346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6" t="e">
        <f>'A4 Exploitation'!D131</f>
        <v>#DIV/0!</v>
      </c>
      <c r="C64" s="346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6"/>
      <c r="C65" s="346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6"/>
      <c r="C66" s="346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5" t="s">
        <v>464</v>
      </c>
      <c r="C69" s="345"/>
      <c r="D69" s="31"/>
      <c r="E69" s="31"/>
      <c r="F69" s="31"/>
      <c r="G69" s="31"/>
      <c r="H69" s="31"/>
      <c r="I69" s="31"/>
      <c r="J69" t="str">
        <f>D18</f>
        <v>Ain Zaghouan 1</v>
      </c>
    </row>
    <row r="70" spans="1:10" ht="33" customHeight="1" x14ac:dyDescent="0.25">
      <c r="A70" s="277" t="s">
        <v>280</v>
      </c>
      <c r="B70" s="346" t="e">
        <f>'A1 Exploitation'!D187</f>
        <v>#DIV/0!</v>
      </c>
      <c r="C70" s="346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6" t="e">
        <f>'A2 Exploitation'!D187</f>
        <v>#DIV/0!</v>
      </c>
      <c r="C71" s="346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6" t="e">
        <f>'A3 Exploitation'!D187</f>
        <v>#DIV/0!</v>
      </c>
      <c r="C72" s="346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6" t="e">
        <f>'A4 Exploitation'!D187</f>
        <v>#DIV/0!</v>
      </c>
      <c r="C73" s="346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6"/>
      <c r="C74" s="346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6"/>
      <c r="C75" s="346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5" t="s">
        <v>465</v>
      </c>
      <c r="C78" s="345"/>
      <c r="D78" s="31"/>
      <c r="E78" s="31"/>
      <c r="F78" s="31"/>
      <c r="G78" s="31"/>
      <c r="H78" s="31"/>
      <c r="I78" s="31"/>
      <c r="J78" t="str">
        <f>D18</f>
        <v>Ain Zaghouan 1</v>
      </c>
    </row>
    <row r="79" spans="1:10" ht="33" customHeight="1" x14ac:dyDescent="0.25">
      <c r="A79" s="277" t="s">
        <v>280</v>
      </c>
      <c r="B79" s="346" t="e">
        <f>'A1 Exploitation'!D249</f>
        <v>#DIV/0!</v>
      </c>
      <c r="C79" s="346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6" t="e">
        <f>'A2 Exploitation'!D249</f>
        <v>#DIV/0!</v>
      </c>
      <c r="C80" s="346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6" t="e">
        <f>'A3 Exploitation'!D249</f>
        <v>#DIV/0!</v>
      </c>
      <c r="C81" s="346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6" t="e">
        <f>'A4 Exploitation'!D249</f>
        <v>#DIV/0!</v>
      </c>
      <c r="C82" s="346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6"/>
      <c r="C83" s="346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6"/>
      <c r="C84" s="346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5" t="s">
        <v>466</v>
      </c>
      <c r="C87" s="345"/>
      <c r="D87" s="31"/>
      <c r="E87" s="31"/>
      <c r="F87" s="31"/>
      <c r="G87" s="31"/>
      <c r="H87" s="31"/>
      <c r="I87" s="31"/>
      <c r="J87" t="str">
        <f>D18</f>
        <v>Ain Zaghouan 1</v>
      </c>
    </row>
    <row r="88" spans="1:10" ht="33" customHeight="1" x14ac:dyDescent="0.25">
      <c r="A88" s="277" t="s">
        <v>280</v>
      </c>
      <c r="B88" s="346" t="e">
        <f>'A1 Exploitation'!D304</f>
        <v>#DIV/0!</v>
      </c>
      <c r="C88" s="346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6" t="e">
        <f>'A2 Exploitation'!D304</f>
        <v>#DIV/0!</v>
      </c>
      <c r="C89" s="346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6" t="e">
        <f>'A3 Exploitation'!D304</f>
        <v>#DIV/0!</v>
      </c>
      <c r="C90" s="346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6" t="e">
        <f>'A4 Exploitation'!D304</f>
        <v>#DIV/0!</v>
      </c>
      <c r="C91" s="346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6"/>
      <c r="C92" s="346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6"/>
      <c r="C93" s="346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5" t="s">
        <v>467</v>
      </c>
      <c r="C96" s="345"/>
      <c r="D96" s="31"/>
      <c r="E96" s="31"/>
      <c r="F96" s="31"/>
      <c r="G96" s="31"/>
      <c r="H96" s="31"/>
      <c r="I96" s="31"/>
      <c r="J96" t="str">
        <f>D18</f>
        <v>Ain Zaghouan 1</v>
      </c>
    </row>
    <row r="97" spans="1:10" ht="33" customHeight="1" x14ac:dyDescent="0.25">
      <c r="A97" s="277" t="s">
        <v>280</v>
      </c>
      <c r="B97" s="346" t="e">
        <f>'A1 Exploitation'!D371</f>
        <v>#DIV/0!</v>
      </c>
      <c r="C97" s="346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6" t="e">
        <f>'A2 Exploitation'!D371</f>
        <v>#DIV/0!</v>
      </c>
      <c r="C98" s="346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6" t="e">
        <f>'A3 Exploitation'!D371</f>
        <v>#DIV/0!</v>
      </c>
      <c r="C99" s="346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6" t="e">
        <f>'A4 Exploitation'!D371</f>
        <v>#DIV/0!</v>
      </c>
      <c r="C100" s="346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6"/>
      <c r="C101" s="346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6"/>
      <c r="C102" s="346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5" t="s">
        <v>468</v>
      </c>
      <c r="C105" s="345"/>
      <c r="D105" s="31"/>
      <c r="E105" s="31"/>
      <c r="F105" s="31"/>
      <c r="G105" s="31"/>
      <c r="H105" s="31"/>
      <c r="I105" s="31"/>
      <c r="J105" t="str">
        <f>D18</f>
        <v>Ain Zaghouan 1</v>
      </c>
    </row>
    <row r="106" spans="1:10" ht="33" customHeight="1" x14ac:dyDescent="0.25">
      <c r="A106" s="277" t="s">
        <v>280</v>
      </c>
      <c r="B106" s="346" t="e">
        <f>'A1 Exploitation'!D429</f>
        <v>#DIV/0!</v>
      </c>
      <c r="C106" s="346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6" t="e">
        <f>'A2 Exploitation'!D429</f>
        <v>#DIV/0!</v>
      </c>
      <c r="C107" s="346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6" t="e">
        <f>'A3 Exploitation'!D429</f>
        <v>#DIV/0!</v>
      </c>
      <c r="C108" s="346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6" t="e">
        <f>'A4 Exploitation'!D429</f>
        <v>#DIV/0!</v>
      </c>
      <c r="C109" s="346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6"/>
      <c r="C110" s="346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6"/>
      <c r="C111" s="346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5" t="s">
        <v>469</v>
      </c>
      <c r="C114" s="345"/>
      <c r="D114" s="31"/>
      <c r="E114" s="31"/>
      <c r="F114" s="31"/>
      <c r="G114" s="31"/>
      <c r="H114" s="31"/>
      <c r="I114" s="31"/>
      <c r="J114" t="str">
        <f>D18</f>
        <v>Ain Zaghouan 1</v>
      </c>
    </row>
    <row r="115" spans="1:10" ht="33" customHeight="1" x14ac:dyDescent="0.25">
      <c r="A115" s="277" t="s">
        <v>280</v>
      </c>
      <c r="B115" s="346">
        <f>'A1 Exploitation'!D476</f>
        <v>0.9</v>
      </c>
      <c r="C115" s="346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6" t="e">
        <f>'A2 Exploitation'!D476</f>
        <v>#DIV/0!</v>
      </c>
      <c r="C116" s="346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6" t="e">
        <f>'A3 Exploitation'!D476</f>
        <v>#DIV/0!</v>
      </c>
      <c r="C117" s="346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6" t="e">
        <f>'A4 Exploitation'!D476</f>
        <v>#DIV/0!</v>
      </c>
      <c r="C118" s="346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6"/>
      <c r="C119" s="346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6"/>
      <c r="C120" s="346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5" t="s">
        <v>470</v>
      </c>
      <c r="C123" s="345"/>
      <c r="D123" s="31"/>
      <c r="E123" s="31"/>
      <c r="F123" s="31"/>
      <c r="G123" s="31"/>
      <c r="H123" s="31"/>
      <c r="I123" s="31"/>
      <c r="J123" t="str">
        <f>D18</f>
        <v>Ain Zaghouan 1</v>
      </c>
    </row>
    <row r="124" spans="1:10" ht="33" customHeight="1" x14ac:dyDescent="0.25">
      <c r="A124" s="277" t="s">
        <v>280</v>
      </c>
      <c r="B124" s="346" t="e">
        <f>'A1 Exploitation'!D527</f>
        <v>#DIV/0!</v>
      </c>
      <c r="C124" s="346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6" t="e">
        <f>'A2 Exploitation'!D527</f>
        <v>#DIV/0!</v>
      </c>
      <c r="C125" s="346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6" t="e">
        <f>'A3 Exploitation'!D527</f>
        <v>#DIV/0!</v>
      </c>
      <c r="C126" s="346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6" t="e">
        <f>'A4 Exploitation'!D527</f>
        <v>#DIV/0!</v>
      </c>
      <c r="C127" s="346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6"/>
      <c r="C128" s="346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6"/>
      <c r="C129" s="346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5" t="s">
        <v>471</v>
      </c>
      <c r="C132" s="345"/>
      <c r="D132" s="31"/>
      <c r="E132" s="31"/>
      <c r="F132" s="31"/>
      <c r="G132" s="31"/>
      <c r="H132" s="31"/>
      <c r="I132" s="31"/>
      <c r="J132" t="str">
        <f>D18</f>
        <v>Ain Zaghouan 1</v>
      </c>
    </row>
    <row r="133" spans="1:10" ht="33" customHeight="1" x14ac:dyDescent="0.25">
      <c r="A133" s="277" t="s">
        <v>280</v>
      </c>
      <c r="B133" s="346" t="e">
        <f>'A1 Exploitation'!D570</f>
        <v>#DIV/0!</v>
      </c>
      <c r="C133" s="346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6" t="e">
        <f>'A2 Exploitation'!D570</f>
        <v>#DIV/0!</v>
      </c>
      <c r="C134" s="346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6" t="e">
        <f>'A3 Exploitation'!D570</f>
        <v>#DIV/0!</v>
      </c>
      <c r="C135" s="346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6" t="e">
        <f>'A4 Exploitation'!D570</f>
        <v>#DIV/0!</v>
      </c>
      <c r="C136" s="346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6"/>
      <c r="C137" s="346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6"/>
      <c r="C138" s="346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5" t="s">
        <v>290</v>
      </c>
      <c r="C141" s="345"/>
      <c r="D141" s="31"/>
      <c r="E141" s="31"/>
      <c r="F141" s="31"/>
      <c r="G141" s="31"/>
      <c r="H141" s="31"/>
      <c r="I141" s="31"/>
      <c r="J141" t="str">
        <f>D18</f>
        <v>Ain Zaghouan 1</v>
      </c>
    </row>
    <row r="142" spans="1:10" ht="33" customHeight="1" x14ac:dyDescent="0.25">
      <c r="A142" s="277" t="s">
        <v>280</v>
      </c>
      <c r="B142" s="346">
        <f>'A1 Exploitation'!D610</f>
        <v>0.69047619047619047</v>
      </c>
      <c r="C142" s="346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6" t="e">
        <f>'A2 Exploitation'!D610</f>
        <v>#DIV/0!</v>
      </c>
      <c r="C143" s="346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6" t="e">
        <f>'A3 Exploitation'!D610</f>
        <v>#DIV/0!</v>
      </c>
      <c r="C144" s="346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6" t="e">
        <f>'A4 Exploitation'!D610</f>
        <v>#DIV/0!</v>
      </c>
      <c r="C145" s="346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6"/>
      <c r="C146" s="346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6"/>
      <c r="C147" s="346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5" t="s">
        <v>291</v>
      </c>
      <c r="C150" s="345"/>
      <c r="D150" s="31"/>
      <c r="E150" s="31"/>
      <c r="F150" s="31"/>
      <c r="G150" s="31"/>
      <c r="H150" s="31"/>
      <c r="I150" s="31"/>
      <c r="J150" t="str">
        <f>D18</f>
        <v>Ain Zaghouan 1</v>
      </c>
    </row>
    <row r="151" spans="1:10" ht="33" customHeight="1" x14ac:dyDescent="0.25">
      <c r="A151" s="277" t="s">
        <v>280</v>
      </c>
      <c r="B151" s="346">
        <f>'A1 Exploitation'!D673</f>
        <v>0.88888888888888884</v>
      </c>
      <c r="C151" s="346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6" t="e">
        <f>'A2 Exploitation'!D673</f>
        <v>#DIV/0!</v>
      </c>
      <c r="C152" s="346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6" t="e">
        <f>'A3 Exploitation'!D673</f>
        <v>#DIV/0!</v>
      </c>
      <c r="C153" s="346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6" t="e">
        <f>'A4 Exploitation'!D673</f>
        <v>#DIV/0!</v>
      </c>
      <c r="C154" s="346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6"/>
      <c r="C155" s="346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6"/>
      <c r="C156" s="346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9"/>
      <c r="C159" s="349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5" t="s">
        <v>472</v>
      </c>
      <c r="C160" s="345"/>
      <c r="D160" s="31"/>
      <c r="E160" s="31"/>
      <c r="F160" s="31"/>
      <c r="G160" s="31"/>
      <c r="H160" s="31"/>
      <c r="I160" s="31"/>
      <c r="J160" t="str">
        <f>D18</f>
        <v>Ain Zaghouan 1</v>
      </c>
    </row>
    <row r="161" spans="1:10" ht="33" customHeight="1" x14ac:dyDescent="0.25">
      <c r="A161" s="277" t="s">
        <v>280</v>
      </c>
      <c r="B161" s="346">
        <f>'A1 Exploitation'!D702</f>
        <v>0.80769230769230771</v>
      </c>
      <c r="C161" s="346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6" t="e">
        <f>'A2 Exploitation'!D702</f>
        <v>#DIV/0!</v>
      </c>
      <c r="C162" s="346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6" t="e">
        <f>'A3 Exploitation'!D702</f>
        <v>#DIV/0!</v>
      </c>
      <c r="C163" s="346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6" t="e">
        <f>'A4 Exploitation'!D702</f>
        <v>#DIV/0!</v>
      </c>
      <c r="C164" s="346"/>
    </row>
    <row r="165" spans="1:10" ht="33" customHeight="1" x14ac:dyDescent="0.25">
      <c r="A165" s="276" t="s">
        <v>284</v>
      </c>
      <c r="B165" s="346"/>
      <c r="C165" s="346"/>
    </row>
    <row r="166" spans="1:10" ht="18" x14ac:dyDescent="0.25">
      <c r="A166" s="276" t="s">
        <v>285</v>
      </c>
      <c r="B166" s="346"/>
      <c r="C166" s="346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5" t="s">
        <v>473</v>
      </c>
      <c r="C169" s="345"/>
      <c r="J169" t="str">
        <f>D18</f>
        <v>Ain Zaghouan 1</v>
      </c>
    </row>
    <row r="170" spans="1:10" ht="33" customHeight="1" x14ac:dyDescent="0.25">
      <c r="A170" s="277" t="s">
        <v>280</v>
      </c>
      <c r="B170" s="346">
        <f>'A1 Exploitation'!D726</f>
        <v>0.7857142857142857</v>
      </c>
      <c r="C170" s="346"/>
    </row>
    <row r="171" spans="1:10" ht="33" customHeight="1" x14ac:dyDescent="0.25">
      <c r="A171" s="276" t="s">
        <v>281</v>
      </c>
      <c r="B171" s="346" t="e">
        <f>'A2 Exploitation'!D726</f>
        <v>#DIV/0!</v>
      </c>
      <c r="C171" s="346"/>
    </row>
    <row r="172" spans="1:10" ht="33" customHeight="1" x14ac:dyDescent="0.25">
      <c r="A172" s="277" t="s">
        <v>282</v>
      </c>
      <c r="B172" s="346" t="e">
        <f>'A3 Exploitation'!D726</f>
        <v>#DIV/0!</v>
      </c>
      <c r="C172" s="346"/>
    </row>
    <row r="173" spans="1:10" ht="33" customHeight="1" x14ac:dyDescent="0.25">
      <c r="A173" s="277" t="s">
        <v>283</v>
      </c>
      <c r="B173" s="346" t="e">
        <f>'A4 Exploitation'!D726</f>
        <v>#DIV/0!</v>
      </c>
      <c r="C173" s="346"/>
    </row>
    <row r="174" spans="1:10" ht="33" customHeight="1" x14ac:dyDescent="0.25">
      <c r="A174" s="276" t="s">
        <v>284</v>
      </c>
      <c r="B174" s="346"/>
      <c r="C174" s="346"/>
    </row>
    <row r="175" spans="1:10" ht="18" x14ac:dyDescent="0.25">
      <c r="A175" s="276" t="s">
        <v>285</v>
      </c>
      <c r="B175" s="346"/>
      <c r="C175" s="346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5" t="s">
        <v>292</v>
      </c>
      <c r="C178" s="345"/>
      <c r="J178" t="str">
        <f>D18</f>
        <v>Ain Zaghouan 1</v>
      </c>
    </row>
    <row r="179" spans="1:10" ht="33" customHeight="1" x14ac:dyDescent="0.25">
      <c r="A179" s="277" t="s">
        <v>280</v>
      </c>
      <c r="B179" s="346">
        <f>'A1 Technique'!D199</f>
        <v>0.89534883720930236</v>
      </c>
      <c r="C179" s="346"/>
    </row>
    <row r="180" spans="1:10" ht="33" customHeight="1" x14ac:dyDescent="0.25">
      <c r="A180" s="276" t="s">
        <v>281</v>
      </c>
      <c r="B180" s="346" t="e">
        <f>'A2 Technique'!D199</f>
        <v>#DIV/0!</v>
      </c>
      <c r="C180" s="346"/>
    </row>
    <row r="181" spans="1:10" ht="33" customHeight="1" x14ac:dyDescent="0.25">
      <c r="A181" s="277" t="s">
        <v>282</v>
      </c>
      <c r="B181" s="346" t="e">
        <f>'A3 Technique'!D199</f>
        <v>#DIV/0!</v>
      </c>
      <c r="C181" s="346"/>
    </row>
    <row r="182" spans="1:10" ht="33" customHeight="1" x14ac:dyDescent="0.25">
      <c r="A182" s="277" t="s">
        <v>283</v>
      </c>
      <c r="B182" s="346" t="e">
        <f>'A4 Technique'!D199</f>
        <v>#DIV/0!</v>
      </c>
      <c r="C182" s="346"/>
    </row>
    <row r="183" spans="1:10" ht="33" customHeight="1" x14ac:dyDescent="0.25">
      <c r="A183" s="276" t="s">
        <v>284</v>
      </c>
      <c r="B183" s="346"/>
      <c r="C183" s="346"/>
    </row>
    <row r="184" spans="1:10" ht="18" x14ac:dyDescent="0.25">
      <c r="A184" s="276" t="s">
        <v>285</v>
      </c>
      <c r="B184" s="346"/>
      <c r="C184" s="34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4" zoomScaleNormal="100" zoomScaleSheetLayoutView="64" workbookViewId="0">
      <selection activeCell="E620" sqref="E62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8"/>
      <c r="E1" s="378"/>
      <c r="F1" s="378"/>
      <c r="G1" s="37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9" t="s">
        <v>151</v>
      </c>
      <c r="B7" s="379"/>
      <c r="C7" s="379"/>
      <c r="D7" s="379"/>
      <c r="E7" s="379"/>
      <c r="F7" s="379"/>
      <c r="G7" s="82"/>
    </row>
    <row r="8" spans="1:7" ht="22.5" x14ac:dyDescent="0.45">
      <c r="A8" s="380" t="str">
        <f>'Page de garde'!D18</f>
        <v>Ain Zaghouan 1</v>
      </c>
      <c r="B8" s="380"/>
      <c r="C8" s="380"/>
      <c r="D8" s="380"/>
      <c r="E8" s="380"/>
      <c r="F8" s="380"/>
      <c r="G8" s="82"/>
    </row>
    <row r="9" spans="1:7" ht="22.5" x14ac:dyDescent="0.45">
      <c r="A9" s="278" t="s">
        <v>39</v>
      </c>
      <c r="B9" s="381" t="s">
        <v>476</v>
      </c>
      <c r="C9" s="381"/>
      <c r="D9" s="381"/>
      <c r="E9" s="381"/>
      <c r="F9" s="381"/>
      <c r="G9" s="82"/>
    </row>
    <row r="10" spans="1:7" ht="22.5" x14ac:dyDescent="0.45">
      <c r="A10" s="279" t="s">
        <v>41</v>
      </c>
      <c r="B10" s="382" t="s">
        <v>477</v>
      </c>
      <c r="C10" s="382"/>
      <c r="D10" s="382"/>
      <c r="E10" s="382"/>
      <c r="F10" s="382"/>
      <c r="G10" s="82"/>
    </row>
    <row r="11" spans="1:7" ht="22.5" x14ac:dyDescent="0.45">
      <c r="A11" s="278" t="s">
        <v>40</v>
      </c>
      <c r="B11" s="377">
        <v>43556</v>
      </c>
      <c r="C11" s="377"/>
      <c r="D11" s="377"/>
      <c r="E11" s="377"/>
      <c r="F11" s="377"/>
      <c r="G11" s="82"/>
    </row>
    <row r="12" spans="1:7" ht="22.5" x14ac:dyDescent="0.45">
      <c r="A12" s="278" t="s">
        <v>200</v>
      </c>
      <c r="B12" s="383">
        <f>D730</f>
        <v>0.81932773109243695</v>
      </c>
      <c r="C12" s="383"/>
      <c r="D12" s="383"/>
      <c r="E12" s="383"/>
      <c r="F12" s="383"/>
      <c r="G12" s="82"/>
    </row>
    <row r="13" spans="1:7" ht="22.5" x14ac:dyDescent="0.45">
      <c r="A13" s="81"/>
      <c r="B13" s="79"/>
      <c r="C13" s="79"/>
      <c r="D13" s="378"/>
      <c r="E13" s="378"/>
      <c r="F13" s="378"/>
      <c r="G13" s="37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43556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113.25" customHeight="1" x14ac:dyDescent="0.4">
      <c r="A21" s="88" t="s">
        <v>9</v>
      </c>
      <c r="B21" s="89">
        <v>1</v>
      </c>
      <c r="C21" s="89"/>
      <c r="D21" s="117" t="s">
        <v>533</v>
      </c>
      <c r="E21" s="117" t="s">
        <v>540</v>
      </c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7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0.875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105" x14ac:dyDescent="0.4">
      <c r="A30" s="88" t="s">
        <v>2</v>
      </c>
      <c r="B30" s="89">
        <v>1</v>
      </c>
      <c r="C30" s="89"/>
      <c r="D30" s="117" t="s">
        <v>478</v>
      </c>
      <c r="E30" s="90" t="s">
        <v>541</v>
      </c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117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84" x14ac:dyDescent="0.4">
      <c r="A33" s="88" t="s">
        <v>47</v>
      </c>
      <c r="B33" s="89">
        <v>1</v>
      </c>
      <c r="C33" s="89"/>
      <c r="D33" s="96" t="s">
        <v>479</v>
      </c>
      <c r="E33" s="90" t="s">
        <v>480</v>
      </c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63" x14ac:dyDescent="0.4">
      <c r="A39" s="92" t="s">
        <v>328</v>
      </c>
      <c r="B39" s="89">
        <v>0</v>
      </c>
      <c r="C39" s="89"/>
      <c r="D39" s="117" t="s">
        <v>542</v>
      </c>
      <c r="E39" s="90" t="s">
        <v>536</v>
      </c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29" customHeight="1" x14ac:dyDescent="0.4">
      <c r="A41" s="88" t="s">
        <v>312</v>
      </c>
      <c r="B41" s="89">
        <v>0</v>
      </c>
      <c r="C41" s="89"/>
      <c r="D41" s="117" t="s">
        <v>481</v>
      </c>
      <c r="E41" s="117" t="s">
        <v>482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0</v>
      </c>
      <c r="C43" s="89"/>
      <c r="D43" s="271">
        <v>0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0.69230769230769229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25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0.73529411764705888</v>
      </c>
      <c r="E48" s="79"/>
      <c r="F48" s="83"/>
      <c r="G48" s="83"/>
    </row>
    <row r="49" spans="1:7" ht="21" x14ac:dyDescent="0.3">
      <c r="A49" s="387"/>
      <c r="B49" s="387"/>
      <c r="C49" s="387"/>
      <c r="D49" s="387"/>
      <c r="E49" s="387"/>
      <c r="F49" s="387"/>
      <c r="G49" s="38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43556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5"/>
      <c r="B83" s="385"/>
      <c r="C83" s="385"/>
      <c r="D83" s="385"/>
      <c r="E83" s="385"/>
      <c r="F83" s="385"/>
      <c r="G83" s="385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8"/>
      <c r="B103" s="436"/>
      <c r="C103" s="436"/>
      <c r="D103" s="436"/>
      <c r="E103" s="436"/>
      <c r="F103" s="442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8"/>
      <c r="B111" s="436"/>
      <c r="C111" s="436"/>
      <c r="D111" s="436"/>
      <c r="E111" s="436"/>
      <c r="F111" s="442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6"/>
      <c r="B120" s="436"/>
      <c r="C120" s="436"/>
      <c r="D120" s="436"/>
      <c r="E120" s="436"/>
      <c r="F120" s="436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7"/>
      <c r="B132" s="437"/>
      <c r="C132" s="437"/>
      <c r="D132" s="437"/>
      <c r="E132" s="437"/>
      <c r="F132" s="437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8"/>
      <c r="B165" s="436"/>
      <c r="C165" s="436"/>
      <c r="D165" s="436"/>
      <c r="E165" s="436"/>
      <c r="F165" s="436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9"/>
      <c r="B176" s="440"/>
      <c r="C176" s="440"/>
      <c r="D176" s="440"/>
      <c r="E176" s="440"/>
      <c r="F176" s="440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1"/>
      <c r="B188" s="441"/>
      <c r="C188" s="441"/>
      <c r="D188" s="441"/>
      <c r="E188" s="441"/>
      <c r="F188" s="44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43556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4" t="s">
        <v>34</v>
      </c>
      <c r="B203" s="375"/>
      <c r="C203" s="37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7"/>
      <c r="B205" s="387"/>
      <c r="C205" s="387"/>
      <c r="D205" s="387"/>
      <c r="E205" s="387"/>
      <c r="F205" s="38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4" t="s">
        <v>34</v>
      </c>
      <c r="B227" s="375"/>
      <c r="C227" s="37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7"/>
      <c r="B229" s="387"/>
      <c r="C229" s="387"/>
      <c r="D229" s="387"/>
      <c r="E229" s="387"/>
      <c r="F229" s="38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74" t="s">
        <v>34</v>
      </c>
      <c r="B245" s="375"/>
      <c r="C245" s="37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7"/>
      <c r="B250" s="387"/>
      <c r="C250" s="387"/>
      <c r="D250" s="387"/>
      <c r="E250" s="387"/>
      <c r="F250" s="38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43556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4" t="s">
        <v>34</v>
      </c>
      <c r="B265" s="375"/>
      <c r="C265" s="37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43556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357" t="s">
        <v>310</v>
      </c>
      <c r="B358" s="357"/>
      <c r="C358" s="357"/>
      <c r="D358" s="357"/>
      <c r="E358" s="357"/>
      <c r="F358" s="35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43556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4"/>
      <c r="B415" s="385"/>
      <c r="C415" s="385"/>
      <c r="D415" s="385"/>
      <c r="E415" s="385"/>
      <c r="F415" s="385"/>
      <c r="G415" s="385"/>
    </row>
    <row r="416" spans="1:7" ht="24.75" x14ac:dyDescent="0.4">
      <c r="A416" s="353" t="s">
        <v>319</v>
      </c>
      <c r="B416" s="353"/>
      <c r="C416" s="353"/>
      <c r="D416" s="353"/>
      <c r="E416" s="353"/>
      <c r="F416" s="35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43556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63" x14ac:dyDescent="0.4">
      <c r="A437" s="163" t="s">
        <v>6</v>
      </c>
      <c r="B437" s="89">
        <v>2</v>
      </c>
      <c r="C437" s="89"/>
      <c r="D437" s="90" t="s">
        <v>483</v>
      </c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42.7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 t="s">
        <v>484</v>
      </c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12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84" x14ac:dyDescent="0.4">
      <c r="A452" s="149" t="s">
        <v>360</v>
      </c>
      <c r="B452" s="89">
        <v>1</v>
      </c>
      <c r="C452" s="99" t="str">
        <f>IF(B452=0, -5, "0")</f>
        <v>0</v>
      </c>
      <c r="D452" s="111" t="s">
        <v>485</v>
      </c>
      <c r="E452" s="117" t="s">
        <v>486</v>
      </c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42" x14ac:dyDescent="0.4">
      <c r="A461" s="136" t="s">
        <v>417</v>
      </c>
      <c r="B461" s="89" t="s">
        <v>30</v>
      </c>
      <c r="C461" s="89"/>
      <c r="D461" s="136" t="s">
        <v>487</v>
      </c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3" t="s">
        <v>310</v>
      </c>
      <c r="B464" s="353"/>
      <c r="C464" s="353"/>
      <c r="D464" s="353"/>
      <c r="E464" s="353"/>
      <c r="F464" s="353"/>
      <c r="G464" s="83"/>
    </row>
    <row r="465" spans="1:7" ht="42" x14ac:dyDescent="0.4">
      <c r="A465" s="88" t="s">
        <v>328</v>
      </c>
      <c r="B465" s="89">
        <v>0</v>
      </c>
      <c r="C465" s="151"/>
      <c r="D465" s="107" t="s">
        <v>543</v>
      </c>
      <c r="E465" s="107" t="s">
        <v>544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105" x14ac:dyDescent="0.4">
      <c r="A468" s="128" t="s">
        <v>317</v>
      </c>
      <c r="B468" s="89">
        <v>1</v>
      </c>
      <c r="C468" s="89"/>
      <c r="D468" s="117" t="s">
        <v>488</v>
      </c>
      <c r="E468" s="90" t="s">
        <v>489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0.66700000000000004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33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0.86842105263157898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45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3" t="s">
        <v>425</v>
      </c>
      <c r="B478" s="363"/>
      <c r="C478" s="363"/>
      <c r="D478" s="363"/>
      <c r="E478" s="363"/>
      <c r="F478" s="363"/>
      <c r="G478" s="83"/>
    </row>
    <row r="479" spans="1:7" ht="21" customHeight="1" x14ac:dyDescent="0.4">
      <c r="A479" s="162">
        <f>B11</f>
        <v>43556</v>
      </c>
      <c r="F479" s="2"/>
      <c r="G479" s="83"/>
    </row>
    <row r="480" spans="1:7" ht="21" x14ac:dyDescent="0.4">
      <c r="A480" s="354" t="s">
        <v>28</v>
      </c>
      <c r="B480" s="355" t="s">
        <v>29</v>
      </c>
      <c r="C480" s="355"/>
      <c r="D480" s="355" t="s">
        <v>42</v>
      </c>
      <c r="E480" s="356" t="s">
        <v>266</v>
      </c>
      <c r="F480" s="356" t="s">
        <v>301</v>
      </c>
      <c r="G480" s="83"/>
    </row>
    <row r="481" spans="1:7" ht="21" x14ac:dyDescent="0.4">
      <c r="A481" s="354"/>
      <c r="B481" s="291" t="s">
        <v>32</v>
      </c>
      <c r="C481" s="291" t="s">
        <v>31</v>
      </c>
      <c r="D481" s="355"/>
      <c r="E481" s="356"/>
      <c r="F481" s="35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1" t="s">
        <v>23</v>
      </c>
      <c r="B505" s="392"/>
      <c r="C505" s="392"/>
      <c r="D505" s="392"/>
      <c r="E505" s="392"/>
      <c r="F505" s="39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390"/>
      <c r="C518" s="390"/>
      <c r="D518" s="390"/>
      <c r="E518" s="390"/>
      <c r="F518" s="39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4" t="s">
        <v>97</v>
      </c>
      <c r="B530" s="364"/>
      <c r="C530" s="364"/>
      <c r="D530" s="364"/>
      <c r="E530" s="364"/>
      <c r="F530" s="364"/>
      <c r="G530" s="83"/>
    </row>
    <row r="531" spans="1:7" ht="22.5" customHeight="1" x14ac:dyDescent="0.4">
      <c r="A531" s="162">
        <f>B11</f>
        <v>43556</v>
      </c>
      <c r="B531" s="83"/>
      <c r="C531" s="83"/>
      <c r="D531" s="95"/>
      <c r="E531" s="95"/>
      <c r="F531" s="95"/>
      <c r="G531" s="83"/>
    </row>
    <row r="532" spans="1:7" ht="21" x14ac:dyDescent="0.4">
      <c r="A532" s="394" t="s">
        <v>28</v>
      </c>
      <c r="B532" s="396" t="s">
        <v>29</v>
      </c>
      <c r="C532" s="397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395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1"/>
      <c r="D535" s="361"/>
      <c r="E535" s="361"/>
      <c r="F535" s="36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4" t="s">
        <v>34</v>
      </c>
      <c r="B542" s="375"/>
      <c r="C542" s="37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4" t="s">
        <v>33</v>
      </c>
      <c r="B543" s="375"/>
      <c r="C543" s="37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7"/>
      <c r="B544" s="387"/>
      <c r="C544" s="387"/>
      <c r="D544" s="387"/>
      <c r="E544" s="387"/>
      <c r="F544" s="38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8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424"/>
      <c r="D557" s="424"/>
      <c r="E557" s="424"/>
      <c r="F557" s="42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7"/>
      <c r="B572" s="387"/>
      <c r="C572" s="387"/>
      <c r="D572" s="387"/>
      <c r="E572" s="387"/>
      <c r="F572" s="387"/>
      <c r="G572" s="83"/>
    </row>
    <row r="573" spans="1:7" ht="22.5" x14ac:dyDescent="0.45">
      <c r="A573" s="350" t="s">
        <v>19</v>
      </c>
      <c r="B573" s="350"/>
      <c r="C573" s="350"/>
      <c r="D573" s="350"/>
      <c r="E573" s="350"/>
      <c r="F573" s="350"/>
      <c r="G573" s="83"/>
    </row>
    <row r="574" spans="1:7" ht="22.5" x14ac:dyDescent="0.4">
      <c r="A574" s="169">
        <f>B11</f>
        <v>43556</v>
      </c>
      <c r="B574" s="83"/>
      <c r="C574" s="83"/>
      <c r="D574" s="238"/>
      <c r="E574" s="238"/>
      <c r="F574" s="238"/>
      <c r="G574" s="83"/>
    </row>
    <row r="575" spans="1:7" ht="21" x14ac:dyDescent="0.4">
      <c r="A575" s="354" t="s">
        <v>28</v>
      </c>
      <c r="B575" s="355" t="s">
        <v>29</v>
      </c>
      <c r="C575" s="355"/>
      <c r="D575" s="355" t="s">
        <v>42</v>
      </c>
      <c r="E575" s="356" t="s">
        <v>266</v>
      </c>
      <c r="F575" s="356" t="s">
        <v>301</v>
      </c>
      <c r="G575" s="83"/>
    </row>
    <row r="576" spans="1:7" ht="21" x14ac:dyDescent="0.4">
      <c r="A576" s="354"/>
      <c r="B576" s="291" t="s">
        <v>32</v>
      </c>
      <c r="C576" s="291" t="s">
        <v>31</v>
      </c>
      <c r="D576" s="355"/>
      <c r="E576" s="356"/>
      <c r="F576" s="35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16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84" x14ac:dyDescent="0.4">
      <c r="A592" s="88" t="s">
        <v>87</v>
      </c>
      <c r="B592" s="89">
        <v>1</v>
      </c>
      <c r="C592" s="89"/>
      <c r="D592" s="117" t="s">
        <v>545</v>
      </c>
      <c r="E592" s="90" t="s">
        <v>490</v>
      </c>
      <c r="F592" s="90"/>
      <c r="G592" s="83"/>
    </row>
    <row r="593" spans="1:7" ht="84" customHeight="1" x14ac:dyDescent="0.45">
      <c r="A593" s="155" t="s">
        <v>7</v>
      </c>
      <c r="B593" s="89">
        <v>1</v>
      </c>
      <c r="C593" s="99">
        <f>IF(B593=0, -10, IF(B593=1, -5, "0"))</f>
        <v>-5</v>
      </c>
      <c r="D593" s="117" t="s">
        <v>491</v>
      </c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134.25" customHeight="1" x14ac:dyDescent="0.4">
      <c r="A595" s="88" t="s">
        <v>186</v>
      </c>
      <c r="B595" s="89">
        <v>1</v>
      </c>
      <c r="C595" s="89"/>
      <c r="D595" s="337" t="s">
        <v>492</v>
      </c>
      <c r="E595" s="205" t="s">
        <v>531</v>
      </c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1" t="s">
        <v>383</v>
      </c>
      <c r="B598" s="352"/>
      <c r="C598" s="352"/>
      <c r="D598" s="352"/>
      <c r="E598" s="352"/>
      <c r="F598" s="352"/>
      <c r="G598" s="352"/>
    </row>
    <row r="599" spans="1:7" ht="48.75" customHeight="1" x14ac:dyDescent="0.4">
      <c r="A599" s="92" t="s">
        <v>328</v>
      </c>
      <c r="B599" s="89">
        <v>0</v>
      </c>
      <c r="C599" s="181"/>
      <c r="D599" s="117" t="s">
        <v>546</v>
      </c>
      <c r="E599" s="90" t="s">
        <v>544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0.8</v>
      </c>
      <c r="E605" s="91"/>
      <c r="F605" s="90"/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13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>
        <f>D606/(COUNT(B592:C597,B599:C605)*2)</f>
        <v>0.5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29</v>
      </c>
      <c r="E609" s="203"/>
      <c r="F609" s="203"/>
      <c r="G609" s="83"/>
    </row>
    <row r="610" spans="1:7" ht="22.5" x14ac:dyDescent="0.45">
      <c r="A610" s="421" t="s">
        <v>170</v>
      </c>
      <c r="B610" s="422"/>
      <c r="C610" s="423"/>
      <c r="D610" s="305">
        <f>D609/(COUNT(B579:C587,B592:C605)*2)</f>
        <v>0.69047619047619047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0" t="s">
        <v>8</v>
      </c>
      <c r="B612" s="350"/>
      <c r="C612" s="350"/>
      <c r="D612" s="350"/>
      <c r="E612" s="350"/>
      <c r="F612" s="350"/>
      <c r="G612" s="83"/>
    </row>
    <row r="613" spans="1:7" ht="22.5" x14ac:dyDescent="0.4">
      <c r="A613" s="105">
        <f>B11</f>
        <v>43556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42" x14ac:dyDescent="0.4">
      <c r="A618" s="108" t="s">
        <v>89</v>
      </c>
      <c r="B618" s="89">
        <v>2</v>
      </c>
      <c r="C618" s="89"/>
      <c r="D618" s="90" t="s">
        <v>493</v>
      </c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126" x14ac:dyDescent="0.4">
      <c r="A620" s="106" t="s">
        <v>25</v>
      </c>
      <c r="B620" s="89">
        <v>1</v>
      </c>
      <c r="C620" s="89"/>
      <c r="D620" s="90" t="s">
        <v>534</v>
      </c>
      <c r="E620" s="117" t="s">
        <v>547</v>
      </c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15</v>
      </c>
      <c r="E627" s="431"/>
      <c r="F627" s="411"/>
      <c r="G627" s="83"/>
    </row>
    <row r="628" spans="1:7" ht="21" x14ac:dyDescent="0.4">
      <c r="A628" s="409" t="s">
        <v>33</v>
      </c>
      <c r="B628" s="409"/>
      <c r="C628" s="409"/>
      <c r="D628" s="295">
        <f>D627/(COUNT(B618:C626)*2)</f>
        <v>0.9375</v>
      </c>
      <c r="E628" s="432"/>
      <c r="F628" s="386"/>
      <c r="G628" s="83"/>
    </row>
    <row r="629" spans="1:7" ht="21" x14ac:dyDescent="0.4">
      <c r="A629" s="104"/>
      <c r="B629" s="83"/>
      <c r="C629" s="430"/>
      <c r="D629" s="430"/>
      <c r="E629" s="430"/>
      <c r="F629" s="43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105" x14ac:dyDescent="0.4">
      <c r="A631" s="88" t="s">
        <v>83</v>
      </c>
      <c r="B631" s="89">
        <v>1</v>
      </c>
      <c r="C631" s="89"/>
      <c r="D631" s="130" t="s">
        <v>495</v>
      </c>
      <c r="E631" s="117" t="s">
        <v>494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4" t="s">
        <v>34</v>
      </c>
      <c r="B639" s="375"/>
      <c r="C639" s="376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4" t="s">
        <v>34</v>
      </c>
      <c r="B650" s="375"/>
      <c r="C650" s="37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7"/>
      <c r="B652" s="427"/>
      <c r="C652" s="427"/>
      <c r="D652" s="427"/>
      <c r="E652" s="427"/>
      <c r="F652" s="427"/>
      <c r="G652" s="427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95.25" customHeight="1" x14ac:dyDescent="0.4">
      <c r="A654" s="109" t="s">
        <v>223</v>
      </c>
      <c r="B654" s="89">
        <v>1</v>
      </c>
      <c r="C654" s="89"/>
      <c r="D654" s="96" t="s">
        <v>496</v>
      </c>
      <c r="E654" s="117" t="s">
        <v>497</v>
      </c>
      <c r="F654" s="90"/>
      <c r="G654" s="79"/>
    </row>
    <row r="655" spans="1:16382" ht="63" x14ac:dyDescent="0.4">
      <c r="A655" s="138" t="s">
        <v>419</v>
      </c>
      <c r="B655" s="89">
        <v>1</v>
      </c>
      <c r="C655" s="99"/>
      <c r="D655" s="96" t="s">
        <v>498</v>
      </c>
      <c r="E655" s="90" t="s">
        <v>499</v>
      </c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63" x14ac:dyDescent="0.4">
      <c r="A662" s="92" t="s">
        <v>328</v>
      </c>
      <c r="B662" s="89">
        <v>0</v>
      </c>
      <c r="C662" s="205"/>
      <c r="D662" s="96" t="s">
        <v>535</v>
      </c>
      <c r="E662" s="90" t="s">
        <v>536</v>
      </c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8" t="s">
        <v>537</v>
      </c>
      <c r="E665" s="339" t="s">
        <v>500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0.8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0.76923076923076927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0.88888888888888884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0" t="s">
        <v>355</v>
      </c>
      <c r="B676" s="350"/>
      <c r="C676" s="350"/>
      <c r="D676" s="350"/>
      <c r="E676" s="350"/>
      <c r="F676" s="350"/>
      <c r="G676" s="83"/>
    </row>
    <row r="677" spans="1:7" ht="21" x14ac:dyDescent="0.4">
      <c r="A677" s="169">
        <f>B11</f>
        <v>43556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8"/>
      <c r="E689" s="135"/>
      <c r="F689" s="90"/>
      <c r="G689" s="83"/>
    </row>
    <row r="690" spans="1:7" ht="63" x14ac:dyDescent="0.4">
      <c r="A690" s="92" t="s">
        <v>398</v>
      </c>
      <c r="B690" s="89">
        <v>2</v>
      </c>
      <c r="C690" s="133"/>
      <c r="D690" s="188" t="s">
        <v>501</v>
      </c>
      <c r="E690" s="135" t="s">
        <v>502</v>
      </c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1</v>
      </c>
      <c r="C692" s="185"/>
      <c r="D692" s="176" t="s">
        <v>503</v>
      </c>
      <c r="E692" s="90" t="s">
        <v>504</v>
      </c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338" t="s">
        <v>505</v>
      </c>
      <c r="E696" s="103"/>
      <c r="F696" s="90"/>
      <c r="G696" s="83"/>
    </row>
    <row r="697" spans="1:7" ht="84" x14ac:dyDescent="0.4">
      <c r="A697" s="177" t="s">
        <v>318</v>
      </c>
      <c r="B697" s="89">
        <v>1</v>
      </c>
      <c r="C697" s="99"/>
      <c r="D697" s="88" t="s">
        <v>506</v>
      </c>
      <c r="E697" s="90" t="s">
        <v>507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126" x14ac:dyDescent="0.4">
      <c r="A699" s="177" t="s">
        <v>420</v>
      </c>
      <c r="B699" s="89">
        <v>1</v>
      </c>
      <c r="C699" s="99"/>
      <c r="D699" s="340" t="s">
        <v>538</v>
      </c>
      <c r="E699" s="117" t="s">
        <v>508</v>
      </c>
      <c r="F699" s="90"/>
      <c r="G699" s="83"/>
    </row>
    <row r="700" spans="1:7" ht="89.25" customHeight="1" x14ac:dyDescent="0.45">
      <c r="A700" s="92" t="s">
        <v>422</v>
      </c>
      <c r="B700" s="89">
        <v>0</v>
      </c>
      <c r="C700" s="89"/>
      <c r="D700" s="271">
        <v>0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0.80769230769230771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6" t="s">
        <v>459</v>
      </c>
      <c r="B704" s="426"/>
      <c r="C704" s="426"/>
      <c r="D704" s="426"/>
      <c r="E704" s="426"/>
      <c r="F704" s="426"/>
      <c r="G704" s="184"/>
    </row>
    <row r="705" spans="1:7" ht="21" customHeight="1" x14ac:dyDescent="0.4">
      <c r="A705" s="169">
        <f>B11</f>
        <v>43556</v>
      </c>
      <c r="B705" s="83"/>
      <c r="C705" s="83"/>
      <c r="D705" s="183"/>
      <c r="E705" s="183"/>
      <c r="F705" s="183"/>
      <c r="G705" s="184"/>
    </row>
    <row r="706" spans="1:7" ht="21" x14ac:dyDescent="0.4">
      <c r="A706" s="433" t="s">
        <v>28</v>
      </c>
      <c r="B706" s="396" t="s">
        <v>29</v>
      </c>
      <c r="C706" s="396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84" x14ac:dyDescent="0.4">
      <c r="A714" s="182" t="s">
        <v>321</v>
      </c>
      <c r="B714" s="185">
        <v>1</v>
      </c>
      <c r="C714" s="185"/>
      <c r="D714" s="109" t="s">
        <v>509</v>
      </c>
      <c r="E714" s="109" t="s">
        <v>510</v>
      </c>
      <c r="F714" s="135"/>
      <c r="G714" s="184"/>
    </row>
    <row r="715" spans="1:7" ht="21" x14ac:dyDescent="0.4">
      <c r="A715" s="284" t="s">
        <v>34</v>
      </c>
      <c r="B715" s="428"/>
      <c r="C715" s="429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428"/>
      <c r="C716" s="429"/>
      <c r="D716" s="298">
        <f>D715/(COUNT(B710:C714)*2)</f>
        <v>0.875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42" x14ac:dyDescent="0.4">
      <c r="A720" s="186" t="s">
        <v>27</v>
      </c>
      <c r="B720" s="185">
        <v>2</v>
      </c>
      <c r="C720" s="185"/>
      <c r="D720" s="109" t="s">
        <v>539</v>
      </c>
      <c r="E720" s="91"/>
      <c r="F720" s="135"/>
    </row>
    <row r="721" spans="1:7" ht="72.75" customHeight="1" x14ac:dyDescent="0.4">
      <c r="A721" s="174" t="s">
        <v>422</v>
      </c>
      <c r="B721" s="89">
        <v>0</v>
      </c>
      <c r="C721" s="89"/>
      <c r="D721" s="271">
        <v>0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0.66666666666666663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11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0.7857142857142857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0.37783333333333341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195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0.81932773109243695</v>
      </c>
      <c r="E730" s="3"/>
      <c r="F730" s="3"/>
    </row>
  </sheetData>
  <sheetProtection algorithmName="SHA-512" hashValue="MVNFTKKaRnwFMl1u2CBiHdV9HPDm8dTumHZhK3Vtw7zyloaB8jVygMIjiaXiSWeRegpyylab7zLTBcCzd+wm4Q==" saltValue="5cxKuD+vm4TvloTG2gPUAw==" spinCount="100000" sheet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B678:C678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599:B605 B30:B37 B592:B597 B643:B649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2" zoomScaleNormal="90" zoomScaleSheetLayoutView="82" workbookViewId="0">
      <selection activeCell="D182" sqref="D18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4"/>
      <c r="E1" s="444"/>
      <c r="F1" s="444"/>
      <c r="G1" s="44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5" t="s">
        <v>46</v>
      </c>
      <c r="B6" s="445"/>
      <c r="C6" s="445"/>
      <c r="D6" s="445"/>
      <c r="E6" s="445"/>
      <c r="F6" s="445"/>
      <c r="G6" s="66"/>
    </row>
    <row r="7" spans="1:7" s="2" customFormat="1" ht="21.75" customHeight="1" x14ac:dyDescent="0.45">
      <c r="A7" s="446" t="str">
        <f>'Page de garde'!D18</f>
        <v>Ain Zaghouan 1</v>
      </c>
      <c r="B7" s="446"/>
      <c r="C7" s="446"/>
      <c r="D7" s="446"/>
      <c r="E7" s="446"/>
      <c r="F7" s="446"/>
      <c r="G7" s="66"/>
    </row>
    <row r="8" spans="1:7" s="2" customFormat="1" ht="24" x14ac:dyDescent="0.45">
      <c r="A8" s="329" t="s">
        <v>39</v>
      </c>
      <c r="B8" s="447" t="str">
        <f>'A1 Exploitation'!B9:F9</f>
        <v>Dr Raja Bouhalfaya</v>
      </c>
      <c r="C8" s="447"/>
      <c r="D8" s="447"/>
      <c r="E8" s="447"/>
      <c r="F8" s="447"/>
      <c r="G8" s="66"/>
    </row>
    <row r="9" spans="1:7" s="2" customFormat="1" ht="24" x14ac:dyDescent="0.45">
      <c r="A9" s="330" t="s">
        <v>41</v>
      </c>
      <c r="B9" s="448" t="str">
        <f>'A1 Exploitation'!B10:F10</f>
        <v>Directeur du magasin et chefs rayons</v>
      </c>
      <c r="C9" s="448"/>
      <c r="D9" s="448"/>
      <c r="E9" s="448"/>
      <c r="F9" s="448"/>
      <c r="G9" s="66"/>
    </row>
    <row r="10" spans="1:7" s="2" customFormat="1" ht="24" x14ac:dyDescent="0.45">
      <c r="A10" s="329" t="s">
        <v>40</v>
      </c>
      <c r="B10" s="443">
        <f>'A1 Exploitation'!B11:F11</f>
        <v>43556</v>
      </c>
      <c r="C10" s="443"/>
      <c r="D10" s="443"/>
      <c r="E10" s="443"/>
      <c r="F10" s="443"/>
      <c r="G10" s="66"/>
    </row>
    <row r="11" spans="1:7" s="2" customFormat="1" ht="24" x14ac:dyDescent="0.45">
      <c r="A11" s="329" t="s">
        <v>250</v>
      </c>
      <c r="B11" s="449">
        <f>D199</f>
        <v>0.89534883720930236</v>
      </c>
      <c r="C11" s="449"/>
      <c r="D11" s="449"/>
      <c r="E11" s="449"/>
      <c r="F11" s="449"/>
      <c r="G11" s="66"/>
    </row>
    <row r="12" spans="1:7" s="2" customFormat="1" ht="22.5" x14ac:dyDescent="0.45">
      <c r="A12" s="1"/>
      <c r="D12" s="378"/>
      <c r="E12" s="378"/>
      <c r="F12" s="378"/>
      <c r="G12" s="378"/>
    </row>
    <row r="13" spans="1:7" s="2" customFormat="1" ht="11.25" customHeight="1" x14ac:dyDescent="0.3">
      <c r="A13" s="450" t="s">
        <v>28</v>
      </c>
      <c r="B13" s="451" t="s">
        <v>29</v>
      </c>
      <c r="C13" s="451"/>
      <c r="D13" s="451" t="s">
        <v>42</v>
      </c>
      <c r="E13" s="451" t="s">
        <v>160</v>
      </c>
      <c r="F13" s="451" t="s">
        <v>161</v>
      </c>
    </row>
    <row r="14" spans="1:7" s="2" customFormat="1" ht="12.75" customHeight="1" x14ac:dyDescent="0.3">
      <c r="A14" s="450"/>
      <c r="B14" s="336" t="s">
        <v>32</v>
      </c>
      <c r="C14" s="336" t="s">
        <v>31</v>
      </c>
      <c r="D14" s="451"/>
      <c r="E14" s="451"/>
      <c r="F14" s="451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ht="99" x14ac:dyDescent="0.3">
      <c r="A17" s="4" t="s">
        <v>225</v>
      </c>
      <c r="B17" s="42">
        <v>1</v>
      </c>
      <c r="C17" s="42"/>
      <c r="D17" s="58" t="s">
        <v>511</v>
      </c>
      <c r="E17" s="43" t="s">
        <v>512</v>
      </c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513</v>
      </c>
      <c r="E19" s="43" t="s">
        <v>514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9" t="s">
        <v>34</v>
      </c>
      <c r="B22" s="453"/>
      <c r="C22" s="454"/>
      <c r="D22" s="334">
        <f>SUM(B17:C21)</f>
        <v>6</v>
      </c>
    </row>
    <row r="23" spans="1:7" x14ac:dyDescent="0.3">
      <c r="A23" s="452" t="s">
        <v>251</v>
      </c>
      <c r="B23" s="455"/>
      <c r="C23" s="456"/>
      <c r="D23" s="332">
        <f>D22/(COUNT(B17:C21)*2)</f>
        <v>0.75</v>
      </c>
    </row>
    <row r="24" spans="1:7" x14ac:dyDescent="0.3">
      <c r="A24" s="8"/>
      <c r="B24" s="9"/>
      <c r="C24" s="9"/>
      <c r="D24" s="10"/>
    </row>
    <row r="25" spans="1:7" ht="19.5" x14ac:dyDescent="0.4">
      <c r="A25" s="460" t="s">
        <v>4</v>
      </c>
      <c r="B25" s="461"/>
      <c r="C25" s="461"/>
      <c r="D25" s="461"/>
      <c r="E25" s="461"/>
      <c r="F25" s="461"/>
    </row>
    <row r="26" spans="1:7" ht="33.75" x14ac:dyDescent="0.35">
      <c r="A26" s="14" t="s">
        <v>84</v>
      </c>
      <c r="B26" s="42">
        <v>2</v>
      </c>
      <c r="C26" s="4" t="str">
        <f>IF(B26=0, -5, "0")</f>
        <v>0</v>
      </c>
      <c r="D26" s="43" t="s">
        <v>515</v>
      </c>
      <c r="E26" s="43"/>
      <c r="F26" s="42"/>
    </row>
    <row r="27" spans="1:7" ht="33" x14ac:dyDescent="0.3">
      <c r="A27" s="4" t="s">
        <v>77</v>
      </c>
      <c r="B27" s="42">
        <v>2</v>
      </c>
      <c r="C27" s="42"/>
      <c r="D27" s="43" t="s">
        <v>516</v>
      </c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2" t="s">
        <v>34</v>
      </c>
      <c r="B33" s="455"/>
      <c r="C33" s="456"/>
      <c r="D33" s="331">
        <f>SUM(B26:C32)</f>
        <v>14</v>
      </c>
    </row>
    <row r="34" spans="1:6" x14ac:dyDescent="0.3">
      <c r="A34" s="452" t="s">
        <v>251</v>
      </c>
      <c r="B34" s="455"/>
      <c r="C34" s="456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60" t="s">
        <v>180</v>
      </c>
      <c r="B36" s="461"/>
      <c r="C36" s="461"/>
      <c r="D36" s="461"/>
      <c r="E36" s="461"/>
      <c r="F36" s="46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2" t="s">
        <v>34</v>
      </c>
      <c r="B42" s="455"/>
      <c r="C42" s="456"/>
      <c r="D42" s="331">
        <f>SUM(B37:C41)</f>
        <v>0</v>
      </c>
    </row>
    <row r="43" spans="1:6" x14ac:dyDescent="0.3">
      <c r="A43" s="452" t="s">
        <v>251</v>
      </c>
      <c r="B43" s="455"/>
      <c r="C43" s="45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x14ac:dyDescent="0.3">
      <c r="A45" s="341" t="s">
        <v>19</v>
      </c>
      <c r="B45" s="341"/>
      <c r="C45" s="341"/>
      <c r="D45" s="341"/>
      <c r="E45" s="341"/>
      <c r="F45" s="341"/>
    </row>
    <row r="46" spans="1:6" ht="33" x14ac:dyDescent="0.3">
      <c r="A46" s="4" t="s">
        <v>226</v>
      </c>
      <c r="B46" s="42">
        <v>1</v>
      </c>
      <c r="C46" s="42"/>
      <c r="D46" s="43" t="s">
        <v>517</v>
      </c>
      <c r="E46" s="43" t="s">
        <v>514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43" t="s">
        <v>519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2" t="s">
        <v>34</v>
      </c>
      <c r="B52" s="455"/>
      <c r="C52" s="456"/>
      <c r="D52" s="331">
        <f>SUM(B46:C51)</f>
        <v>9</v>
      </c>
    </row>
    <row r="53" spans="1:6" x14ac:dyDescent="0.3">
      <c r="A53" s="452" t="s">
        <v>251</v>
      </c>
      <c r="B53" s="455"/>
      <c r="C53" s="456"/>
      <c r="D53" s="332">
        <f>D52/(COUNT(B46:C51)*2)</f>
        <v>0.9</v>
      </c>
    </row>
    <row r="54" spans="1:6" x14ac:dyDescent="0.3">
      <c r="A54" s="8"/>
      <c r="B54" s="9"/>
      <c r="C54" s="9"/>
      <c r="D54" s="10"/>
    </row>
    <row r="55" spans="1:6" ht="19.5" x14ac:dyDescent="0.4">
      <c r="A55" s="460" t="s">
        <v>8</v>
      </c>
      <c r="B55" s="461"/>
      <c r="C55" s="461"/>
      <c r="D55" s="461"/>
      <c r="E55" s="461"/>
      <c r="F55" s="461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3" t="s">
        <v>518</v>
      </c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58" t="s">
        <v>520</v>
      </c>
      <c r="E58" s="43" t="s">
        <v>521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99.75" x14ac:dyDescent="0.35">
      <c r="A60" s="15" t="s">
        <v>182</v>
      </c>
      <c r="B60" s="42">
        <v>2</v>
      </c>
      <c r="C60" s="4" t="str">
        <f>IF(B60=0, -5, "0")</f>
        <v>0</v>
      </c>
      <c r="D60" s="43" t="s">
        <v>522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2" t="s">
        <v>34</v>
      </c>
      <c r="B63" s="455"/>
      <c r="C63" s="456"/>
      <c r="D63" s="331">
        <f>SUM(B56:C62)</f>
        <v>13</v>
      </c>
    </row>
    <row r="64" spans="1:6" x14ac:dyDescent="0.3">
      <c r="A64" s="452" t="s">
        <v>251</v>
      </c>
      <c r="B64" s="455"/>
      <c r="C64" s="456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60" t="s">
        <v>111</v>
      </c>
      <c r="B66" s="461"/>
      <c r="C66" s="461"/>
      <c r="D66" s="461"/>
      <c r="E66" s="461"/>
      <c r="F66" s="46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2" t="s">
        <v>34</v>
      </c>
      <c r="B84" s="455"/>
      <c r="C84" s="456"/>
      <c r="D84" s="331">
        <f>SUM(B67:C83)</f>
        <v>0</v>
      </c>
    </row>
    <row r="85" spans="1:6" x14ac:dyDescent="0.3">
      <c r="A85" s="452" t="s">
        <v>251</v>
      </c>
      <c r="B85" s="455"/>
      <c r="C85" s="45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0" t="s">
        <v>172</v>
      </c>
      <c r="B87" s="461"/>
      <c r="C87" s="461"/>
      <c r="D87" s="461"/>
      <c r="E87" s="461"/>
      <c r="F87" s="46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2" t="s">
        <v>34</v>
      </c>
      <c r="B102" s="455"/>
      <c r="C102" s="456"/>
      <c r="D102" s="331">
        <f>SUM(B88:C101)</f>
        <v>0</v>
      </c>
    </row>
    <row r="103" spans="1:6" x14ac:dyDescent="0.3">
      <c r="A103" s="452" t="s">
        <v>251</v>
      </c>
      <c r="B103" s="455"/>
      <c r="C103" s="45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0" t="s">
        <v>173</v>
      </c>
      <c r="B106" s="461"/>
      <c r="C106" s="461"/>
      <c r="D106" s="461"/>
      <c r="E106" s="461"/>
      <c r="F106" s="46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2" t="s">
        <v>34</v>
      </c>
      <c r="B118" s="455"/>
      <c r="C118" s="456"/>
      <c r="D118" s="331">
        <f>SUM(B107:C117)</f>
        <v>0</v>
      </c>
    </row>
    <row r="119" spans="1:6" x14ac:dyDescent="0.3">
      <c r="A119" s="452" t="s">
        <v>251</v>
      </c>
      <c r="B119" s="455"/>
      <c r="C119" s="45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0" t="s">
        <v>156</v>
      </c>
      <c r="B121" s="461"/>
      <c r="C121" s="461"/>
      <c r="D121" s="461"/>
      <c r="E121" s="461"/>
      <c r="F121" s="46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2" t="s">
        <v>34</v>
      </c>
      <c r="B133" s="455"/>
      <c r="C133" s="456"/>
      <c r="D133" s="331">
        <f>SUM(B122:C132)</f>
        <v>0</v>
      </c>
    </row>
    <row r="134" spans="1:6" x14ac:dyDescent="0.3">
      <c r="A134" s="452" t="s">
        <v>251</v>
      </c>
      <c r="B134" s="455"/>
      <c r="C134" s="45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0" t="s">
        <v>61</v>
      </c>
      <c r="B136" s="461"/>
      <c r="C136" s="461"/>
      <c r="D136" s="461"/>
      <c r="E136" s="461"/>
      <c r="F136" s="46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2" t="s">
        <v>34</v>
      </c>
      <c r="B149" s="455"/>
      <c r="C149" s="456"/>
      <c r="D149" s="331">
        <f>SUM(B137:C148)</f>
        <v>0</v>
      </c>
    </row>
    <row r="150" spans="1:6" x14ac:dyDescent="0.3">
      <c r="A150" s="452" t="s">
        <v>251</v>
      </c>
      <c r="B150" s="455"/>
      <c r="C150" s="45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0" t="s">
        <v>178</v>
      </c>
      <c r="B152" s="461"/>
      <c r="C152" s="461"/>
      <c r="D152" s="461"/>
      <c r="E152" s="461"/>
      <c r="F152" s="461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8.25" customHeight="1" x14ac:dyDescent="0.35">
      <c r="A155" s="14" t="s">
        <v>262</v>
      </c>
      <c r="B155" s="42">
        <v>1</v>
      </c>
      <c r="C155" s="4" t="str">
        <f>IF(B155=0, -5, "0")</f>
        <v>0</v>
      </c>
      <c r="D155" s="58" t="s">
        <v>532</v>
      </c>
      <c r="E155" s="43" t="s">
        <v>523</v>
      </c>
      <c r="F155" s="42"/>
    </row>
    <row r="156" spans="1:6" ht="33.75" x14ac:dyDescent="0.35">
      <c r="A156" s="14" t="s">
        <v>263</v>
      </c>
      <c r="B156" s="42">
        <v>2</v>
      </c>
      <c r="C156" s="4" t="str">
        <f>IF(B156=0, -5, "0")</f>
        <v>0</v>
      </c>
      <c r="D156" s="43" t="s">
        <v>524</v>
      </c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1</v>
      </c>
      <c r="C158" s="42"/>
      <c r="D158" s="68" t="s">
        <v>525</v>
      </c>
      <c r="E158" s="43" t="s">
        <v>526</v>
      </c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2" t="s">
        <v>34</v>
      </c>
      <c r="B161" s="453"/>
      <c r="C161" s="454"/>
      <c r="D161" s="334">
        <f>SUM(B153:C160)</f>
        <v>14</v>
      </c>
    </row>
    <row r="162" spans="1:6" x14ac:dyDescent="0.3">
      <c r="A162" s="452" t="s">
        <v>251</v>
      </c>
      <c r="B162" s="455"/>
      <c r="C162" s="456"/>
      <c r="D162" s="332">
        <f>D161/(COUNT(B153:C160)*2)</f>
        <v>0.875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0" t="s">
        <v>64</v>
      </c>
      <c r="B164" s="461"/>
      <c r="C164" s="461"/>
      <c r="D164" s="461"/>
      <c r="E164" s="461"/>
      <c r="F164" s="46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52" t="s">
        <v>34</v>
      </c>
      <c r="B169" s="455"/>
      <c r="C169" s="456"/>
      <c r="D169" s="331">
        <f>SUM(B165:C168)</f>
        <v>4</v>
      </c>
    </row>
    <row r="170" spans="1:6" x14ac:dyDescent="0.3">
      <c r="A170" s="452" t="s">
        <v>251</v>
      </c>
      <c r="B170" s="455"/>
      <c r="C170" s="456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ht="49.5" x14ac:dyDescent="0.3">
      <c r="A173" s="4" t="s">
        <v>152</v>
      </c>
      <c r="B173" s="42">
        <v>1</v>
      </c>
      <c r="C173" s="42"/>
      <c r="D173" s="43" t="s">
        <v>527</v>
      </c>
      <c r="E173" s="43" t="s">
        <v>528</v>
      </c>
      <c r="F173" s="42"/>
    </row>
    <row r="174" spans="1:6" ht="49.5" x14ac:dyDescent="0.3">
      <c r="A174" s="4" t="s">
        <v>74</v>
      </c>
      <c r="B174" s="42">
        <v>1</v>
      </c>
      <c r="C174" s="42"/>
      <c r="D174" s="43" t="s">
        <v>529</v>
      </c>
      <c r="E174" s="58" t="s">
        <v>548</v>
      </c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2" t="s">
        <v>34</v>
      </c>
      <c r="B177" s="455"/>
      <c r="C177" s="456"/>
      <c r="D177" s="331">
        <f>SUM(B173:C176)</f>
        <v>6</v>
      </c>
    </row>
    <row r="178" spans="1:7" x14ac:dyDescent="0.3">
      <c r="A178" s="452" t="s">
        <v>251</v>
      </c>
      <c r="B178" s="455"/>
      <c r="C178" s="456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0" t="s">
        <v>65</v>
      </c>
      <c r="B180" s="461"/>
      <c r="C180" s="461"/>
      <c r="D180" s="461"/>
      <c r="E180" s="461"/>
      <c r="F180" s="461"/>
    </row>
    <row r="181" spans="1:7" ht="33" x14ac:dyDescent="0.3">
      <c r="A181" s="16" t="s">
        <v>270</v>
      </c>
      <c r="B181" s="42" t="s">
        <v>30</v>
      </c>
      <c r="C181" s="42"/>
      <c r="D181" s="43" t="s">
        <v>505</v>
      </c>
      <c r="E181" s="43"/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549</v>
      </c>
      <c r="E182" s="43" t="s">
        <v>530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2" t="s">
        <v>34</v>
      </c>
      <c r="B186" s="455"/>
      <c r="C186" s="456"/>
      <c r="D186" s="331">
        <f>SUM(B181:C185)</f>
        <v>7</v>
      </c>
    </row>
    <row r="187" spans="1:7" x14ac:dyDescent="0.3">
      <c r="A187" s="452" t="s">
        <v>251</v>
      </c>
      <c r="B187" s="455"/>
      <c r="C187" s="456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0" t="s">
        <v>177</v>
      </c>
      <c r="B189" s="461"/>
      <c r="C189" s="461"/>
      <c r="D189" s="461"/>
      <c r="E189" s="461"/>
      <c r="F189" s="461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2" t="s">
        <v>34</v>
      </c>
      <c r="B194" s="455"/>
      <c r="C194" s="456"/>
      <c r="D194" s="335">
        <f>SUM(B190:C193)</f>
        <v>4</v>
      </c>
    </row>
    <row r="195" spans="1:6" x14ac:dyDescent="0.3">
      <c r="A195" s="452" t="s">
        <v>251</v>
      </c>
      <c r="B195" s="455"/>
      <c r="C195" s="456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v>0.125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77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0.89534883720930236</v>
      </c>
    </row>
  </sheetData>
  <sheetProtection algorithmName="SHA-512" hashValue="M9SR906iBLVxmYcAkK164ZDjphR1f55iixrTd+uWK+2Gy50qCAwRjb5thTxnVwUEFsE1AnpSS6KtaAFaW9sW9w==" saltValue="l4FitEhJrxLDoV6QHAB9aQ==" spinCount="100000" sheet="1" formatCells="0" formatColumns="0" formatRows="0"/>
  <mergeCells count="58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52:C52"/>
    <mergeCell ref="A103:C103"/>
    <mergeCell ref="A106:F106"/>
    <mergeCell ref="A118:C118"/>
    <mergeCell ref="A150:C150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8"/>
      <c r="E1" s="378"/>
      <c r="F1" s="378"/>
      <c r="G1" s="37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9" t="s">
        <v>151</v>
      </c>
      <c r="B7" s="379"/>
      <c r="C7" s="379"/>
      <c r="D7" s="379"/>
      <c r="E7" s="379"/>
      <c r="F7" s="379"/>
      <c r="G7" s="82"/>
    </row>
    <row r="8" spans="1:7" ht="22.5" x14ac:dyDescent="0.45">
      <c r="A8" s="380" t="str">
        <f>'Page de garde'!D18</f>
        <v>Ain Zaghouan 1</v>
      </c>
      <c r="B8" s="380"/>
      <c r="C8" s="380"/>
      <c r="D8" s="380"/>
      <c r="E8" s="380"/>
      <c r="F8" s="380"/>
      <c r="G8" s="82"/>
    </row>
    <row r="9" spans="1:7" ht="22.5" x14ac:dyDescent="0.45">
      <c r="A9" s="278" t="s">
        <v>39</v>
      </c>
      <c r="B9" s="381"/>
      <c r="C9" s="381"/>
      <c r="D9" s="381"/>
      <c r="E9" s="381"/>
      <c r="F9" s="381"/>
      <c r="G9" s="82"/>
    </row>
    <row r="10" spans="1:7" ht="22.5" x14ac:dyDescent="0.45">
      <c r="A10" s="279" t="s">
        <v>41</v>
      </c>
      <c r="B10" s="382"/>
      <c r="C10" s="382"/>
      <c r="D10" s="382"/>
      <c r="E10" s="382"/>
      <c r="F10" s="382"/>
      <c r="G10" s="82"/>
    </row>
    <row r="11" spans="1:7" ht="22.5" x14ac:dyDescent="0.45">
      <c r="A11" s="278" t="s">
        <v>40</v>
      </c>
      <c r="B11" s="377"/>
      <c r="C11" s="377"/>
      <c r="D11" s="377"/>
      <c r="E11" s="377"/>
      <c r="F11" s="377"/>
      <c r="G11" s="82"/>
    </row>
    <row r="12" spans="1:7" ht="22.5" x14ac:dyDescent="0.45">
      <c r="A12" s="278" t="s">
        <v>200</v>
      </c>
      <c r="B12" s="383" t="e">
        <f>D730</f>
        <v>#DIV/0!</v>
      </c>
      <c r="C12" s="383"/>
      <c r="D12" s="383"/>
      <c r="E12" s="383"/>
      <c r="F12" s="383"/>
      <c r="G12" s="82"/>
    </row>
    <row r="13" spans="1:7" ht="22.5" x14ac:dyDescent="0.45">
      <c r="A13" s="81"/>
      <c r="B13" s="79"/>
      <c r="C13" s="79"/>
      <c r="D13" s="378"/>
      <c r="E13" s="378"/>
      <c r="F13" s="378"/>
      <c r="G13" s="37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7"/>
      <c r="B49" s="387"/>
      <c r="C49" s="387"/>
      <c r="D49" s="387"/>
      <c r="E49" s="387"/>
      <c r="F49" s="387"/>
      <c r="G49" s="38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5"/>
      <c r="B83" s="385"/>
      <c r="C83" s="385"/>
      <c r="D83" s="385"/>
      <c r="E83" s="385"/>
      <c r="F83" s="385"/>
      <c r="G83" s="385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8"/>
      <c r="B103" s="436"/>
      <c r="C103" s="436"/>
      <c r="D103" s="436"/>
      <c r="E103" s="436"/>
      <c r="F103" s="442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8"/>
      <c r="B111" s="436"/>
      <c r="C111" s="436"/>
      <c r="D111" s="436"/>
      <c r="E111" s="436"/>
      <c r="F111" s="442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6"/>
      <c r="B120" s="436"/>
      <c r="C120" s="436"/>
      <c r="D120" s="436"/>
      <c r="E120" s="436"/>
      <c r="F120" s="436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7"/>
      <c r="B132" s="437"/>
      <c r="C132" s="437"/>
      <c r="D132" s="437"/>
      <c r="E132" s="437"/>
      <c r="F132" s="437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8"/>
      <c r="B165" s="436"/>
      <c r="C165" s="436"/>
      <c r="D165" s="436"/>
      <c r="E165" s="436"/>
      <c r="F165" s="436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9"/>
      <c r="B176" s="440"/>
      <c r="C176" s="440"/>
      <c r="D176" s="440"/>
      <c r="E176" s="440"/>
      <c r="F176" s="440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1"/>
      <c r="B188" s="441"/>
      <c r="C188" s="441"/>
      <c r="D188" s="441"/>
      <c r="E188" s="441"/>
      <c r="F188" s="44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4" t="s">
        <v>34</v>
      </c>
      <c r="B203" s="375"/>
      <c r="C203" s="37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7"/>
      <c r="B205" s="387"/>
      <c r="C205" s="387"/>
      <c r="D205" s="387"/>
      <c r="E205" s="387"/>
      <c r="F205" s="38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4" t="s">
        <v>34</v>
      </c>
      <c r="B227" s="375"/>
      <c r="C227" s="37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7"/>
      <c r="B229" s="387"/>
      <c r="C229" s="387"/>
      <c r="D229" s="387"/>
      <c r="E229" s="387"/>
      <c r="F229" s="38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74" t="s">
        <v>34</v>
      </c>
      <c r="B245" s="375"/>
      <c r="C245" s="37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7"/>
      <c r="B250" s="387"/>
      <c r="C250" s="387"/>
      <c r="D250" s="387"/>
      <c r="E250" s="387"/>
      <c r="F250" s="38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4" t="s">
        <v>34</v>
      </c>
      <c r="B265" s="375"/>
      <c r="C265" s="37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357" t="s">
        <v>310</v>
      </c>
      <c r="B358" s="357"/>
      <c r="C358" s="357"/>
      <c r="D358" s="357"/>
      <c r="E358" s="357"/>
      <c r="F358" s="35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4"/>
      <c r="B415" s="385"/>
      <c r="C415" s="385"/>
      <c r="D415" s="385"/>
      <c r="E415" s="385"/>
      <c r="F415" s="385"/>
      <c r="G415" s="385"/>
    </row>
    <row r="416" spans="1:7" ht="24.75" x14ac:dyDescent="0.4">
      <c r="A416" s="353" t="s">
        <v>319</v>
      </c>
      <c r="B416" s="353"/>
      <c r="C416" s="353"/>
      <c r="D416" s="353"/>
      <c r="E416" s="353"/>
      <c r="F416" s="35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3" t="s">
        <v>310</v>
      </c>
      <c r="B464" s="353"/>
      <c r="C464" s="353"/>
      <c r="D464" s="353"/>
      <c r="E464" s="353"/>
      <c r="F464" s="35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3" t="s">
        <v>425</v>
      </c>
      <c r="B478" s="363"/>
      <c r="C478" s="363"/>
      <c r="D478" s="363"/>
      <c r="E478" s="363"/>
      <c r="F478" s="36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4" t="s">
        <v>28</v>
      </c>
      <c r="B480" s="355" t="s">
        <v>29</v>
      </c>
      <c r="C480" s="355"/>
      <c r="D480" s="355" t="s">
        <v>42</v>
      </c>
      <c r="E480" s="356" t="s">
        <v>266</v>
      </c>
      <c r="F480" s="356" t="s">
        <v>301</v>
      </c>
      <c r="G480" s="83"/>
    </row>
    <row r="481" spans="1:7" ht="21" x14ac:dyDescent="0.4">
      <c r="A481" s="354"/>
      <c r="B481" s="291" t="s">
        <v>32</v>
      </c>
      <c r="C481" s="291" t="s">
        <v>31</v>
      </c>
      <c r="D481" s="355"/>
      <c r="E481" s="356"/>
      <c r="F481" s="35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1" t="s">
        <v>23</v>
      </c>
      <c r="B505" s="392"/>
      <c r="C505" s="392"/>
      <c r="D505" s="392"/>
      <c r="E505" s="392"/>
      <c r="F505" s="39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390"/>
      <c r="C518" s="390"/>
      <c r="D518" s="390"/>
      <c r="E518" s="390"/>
      <c r="F518" s="39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4" t="s">
        <v>97</v>
      </c>
      <c r="B530" s="364"/>
      <c r="C530" s="364"/>
      <c r="D530" s="364"/>
      <c r="E530" s="364"/>
      <c r="F530" s="36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4" t="s">
        <v>28</v>
      </c>
      <c r="B532" s="396" t="s">
        <v>29</v>
      </c>
      <c r="C532" s="397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395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1"/>
      <c r="D535" s="361"/>
      <c r="E535" s="361"/>
      <c r="F535" s="36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4" t="s">
        <v>34</v>
      </c>
      <c r="B542" s="375"/>
      <c r="C542" s="37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4" t="s">
        <v>33</v>
      </c>
      <c r="B543" s="375"/>
      <c r="C543" s="37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7"/>
      <c r="B544" s="387"/>
      <c r="C544" s="387"/>
      <c r="D544" s="387"/>
      <c r="E544" s="387"/>
      <c r="F544" s="38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8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424"/>
      <c r="D557" s="424"/>
      <c r="E557" s="424"/>
      <c r="F557" s="42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7"/>
      <c r="B572" s="387"/>
      <c r="C572" s="387"/>
      <c r="D572" s="387"/>
      <c r="E572" s="387"/>
      <c r="F572" s="387"/>
      <c r="G572" s="83"/>
    </row>
    <row r="573" spans="1:7" ht="22.5" x14ac:dyDescent="0.45">
      <c r="A573" s="350" t="s">
        <v>19</v>
      </c>
      <c r="B573" s="350"/>
      <c r="C573" s="350"/>
      <c r="D573" s="350"/>
      <c r="E573" s="350"/>
      <c r="F573" s="35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4" t="s">
        <v>28</v>
      </c>
      <c r="B575" s="355" t="s">
        <v>29</v>
      </c>
      <c r="C575" s="355"/>
      <c r="D575" s="355" t="s">
        <v>42</v>
      </c>
      <c r="E575" s="356" t="s">
        <v>266</v>
      </c>
      <c r="F575" s="356" t="s">
        <v>301</v>
      </c>
      <c r="G575" s="83"/>
    </row>
    <row r="576" spans="1:7" ht="21" x14ac:dyDescent="0.4">
      <c r="A576" s="354"/>
      <c r="B576" s="291" t="s">
        <v>32</v>
      </c>
      <c r="C576" s="291" t="s">
        <v>31</v>
      </c>
      <c r="D576" s="355"/>
      <c r="E576" s="356"/>
      <c r="F576" s="35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1" t="s">
        <v>383</v>
      </c>
      <c r="B598" s="352"/>
      <c r="C598" s="352"/>
      <c r="D598" s="352"/>
      <c r="E598" s="352"/>
      <c r="F598" s="352"/>
      <c r="G598" s="35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1" t="s">
        <v>170</v>
      </c>
      <c r="B610" s="422"/>
      <c r="C610" s="423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0" t="s">
        <v>8</v>
      </c>
      <c r="B612" s="350"/>
      <c r="C612" s="350"/>
      <c r="D612" s="350"/>
      <c r="E612" s="350"/>
      <c r="F612" s="35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1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2"/>
      <c r="F628" s="386"/>
      <c r="G628" s="83"/>
    </row>
    <row r="629" spans="1:7" ht="21" x14ac:dyDescent="0.4">
      <c r="A629" s="104"/>
      <c r="B629" s="83"/>
      <c r="C629" s="430"/>
      <c r="D629" s="430"/>
      <c r="E629" s="430"/>
      <c r="F629" s="43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4" t="s">
        <v>34</v>
      </c>
      <c r="B639" s="375"/>
      <c r="C639" s="37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4" t="s">
        <v>34</v>
      </c>
      <c r="B650" s="375"/>
      <c r="C650" s="37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7"/>
      <c r="B652" s="427"/>
      <c r="C652" s="427"/>
      <c r="D652" s="427"/>
      <c r="E652" s="427"/>
      <c r="F652" s="427"/>
      <c r="G652" s="427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0" t="s">
        <v>355</v>
      </c>
      <c r="B676" s="350"/>
      <c r="C676" s="350"/>
      <c r="D676" s="350"/>
      <c r="E676" s="350"/>
      <c r="F676" s="35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6" t="s">
        <v>459</v>
      </c>
      <c r="B704" s="426"/>
      <c r="C704" s="426"/>
      <c r="D704" s="426"/>
      <c r="E704" s="426"/>
      <c r="F704" s="42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3" t="s">
        <v>28</v>
      </c>
      <c r="B706" s="396" t="s">
        <v>29</v>
      </c>
      <c r="C706" s="396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8"/>
      <c r="C715" s="42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8"/>
      <c r="C716" s="42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4"/>
      <c r="E1" s="444"/>
      <c r="F1" s="444"/>
      <c r="G1" s="44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5" t="s">
        <v>46</v>
      </c>
      <c r="B6" s="445"/>
      <c r="C6" s="445"/>
      <c r="D6" s="445"/>
      <c r="E6" s="445"/>
      <c r="F6" s="445"/>
      <c r="G6" s="66"/>
    </row>
    <row r="7" spans="1:7" s="2" customFormat="1" ht="21.75" customHeight="1" x14ac:dyDescent="0.45">
      <c r="A7" s="446" t="str">
        <f>'Page de garde'!D18</f>
        <v>Ain Zaghouan 1</v>
      </c>
      <c r="B7" s="446"/>
      <c r="C7" s="446"/>
      <c r="D7" s="446"/>
      <c r="E7" s="446"/>
      <c r="F7" s="446"/>
      <c r="G7" s="66"/>
    </row>
    <row r="8" spans="1:7" s="2" customFormat="1" ht="24" x14ac:dyDescent="0.45">
      <c r="A8" s="329" t="s">
        <v>39</v>
      </c>
      <c r="B8" s="447" t="str">
        <f>'A1 Exploitation'!B9:F9</f>
        <v>Dr Raja Bouhalfaya</v>
      </c>
      <c r="C8" s="447"/>
      <c r="D8" s="447"/>
      <c r="E8" s="447"/>
      <c r="F8" s="447"/>
      <c r="G8" s="66"/>
    </row>
    <row r="9" spans="1:7" s="2" customFormat="1" ht="24" x14ac:dyDescent="0.45">
      <c r="A9" s="330" t="s">
        <v>41</v>
      </c>
      <c r="B9" s="448" t="str">
        <f>'A1 Exploitation'!B10:F10</f>
        <v>Directeur du magasin et chefs rayons</v>
      </c>
      <c r="C9" s="448"/>
      <c r="D9" s="448"/>
      <c r="E9" s="448"/>
      <c r="F9" s="448"/>
      <c r="G9" s="66"/>
    </row>
    <row r="10" spans="1:7" s="2" customFormat="1" ht="24" x14ac:dyDescent="0.45">
      <c r="A10" s="329" t="s">
        <v>40</v>
      </c>
      <c r="B10" s="443">
        <f>'A1 Exploitation'!B11:F11</f>
        <v>43556</v>
      </c>
      <c r="C10" s="443"/>
      <c r="D10" s="443"/>
      <c r="E10" s="443"/>
      <c r="F10" s="443"/>
      <c r="G10" s="66"/>
    </row>
    <row r="11" spans="1:7" s="2" customFormat="1" ht="24" x14ac:dyDescent="0.45">
      <c r="A11" s="329" t="s">
        <v>250</v>
      </c>
      <c r="B11" s="449" t="e">
        <f>D199</f>
        <v>#DIV/0!</v>
      </c>
      <c r="C11" s="449"/>
      <c r="D11" s="449"/>
      <c r="E11" s="449"/>
      <c r="F11" s="449"/>
      <c r="G11" s="66"/>
    </row>
    <row r="12" spans="1:7" s="2" customFormat="1" ht="22.5" x14ac:dyDescent="0.45">
      <c r="A12" s="1"/>
      <c r="D12" s="378"/>
      <c r="E12" s="378"/>
      <c r="F12" s="378"/>
      <c r="G12" s="378"/>
    </row>
    <row r="13" spans="1:7" s="2" customFormat="1" ht="11.25" customHeight="1" x14ac:dyDescent="0.3">
      <c r="A13" s="450" t="s">
        <v>28</v>
      </c>
      <c r="B13" s="451" t="s">
        <v>29</v>
      </c>
      <c r="C13" s="451"/>
      <c r="D13" s="451" t="s">
        <v>42</v>
      </c>
      <c r="E13" s="451" t="s">
        <v>160</v>
      </c>
      <c r="F13" s="451" t="s">
        <v>161</v>
      </c>
    </row>
    <row r="14" spans="1:7" s="2" customFormat="1" ht="12.75" customHeight="1" x14ac:dyDescent="0.3">
      <c r="A14" s="450"/>
      <c r="B14" s="336" t="s">
        <v>32</v>
      </c>
      <c r="C14" s="336" t="s">
        <v>31</v>
      </c>
      <c r="D14" s="451"/>
      <c r="E14" s="451"/>
      <c r="F14" s="451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9" t="s">
        <v>34</v>
      </c>
      <c r="B22" s="453"/>
      <c r="C22" s="454"/>
      <c r="D22" s="334">
        <f>SUM(B17:C21)</f>
        <v>0</v>
      </c>
    </row>
    <row r="23" spans="1:7" x14ac:dyDescent="0.3">
      <c r="A23" s="452" t="s">
        <v>251</v>
      </c>
      <c r="B23" s="455"/>
      <c r="C23" s="456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0" t="s">
        <v>4</v>
      </c>
      <c r="B25" s="461"/>
      <c r="C25" s="461"/>
      <c r="D25" s="461"/>
      <c r="E25" s="461"/>
      <c r="F25" s="46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2" t="s">
        <v>34</v>
      </c>
      <c r="B33" s="455"/>
      <c r="C33" s="456"/>
      <c r="D33" s="331">
        <f>SUM(B26:C32)</f>
        <v>0</v>
      </c>
    </row>
    <row r="34" spans="1:6" x14ac:dyDescent="0.3">
      <c r="A34" s="452" t="s">
        <v>251</v>
      </c>
      <c r="B34" s="455"/>
      <c r="C34" s="456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0" t="s">
        <v>180</v>
      </c>
      <c r="B36" s="461"/>
      <c r="C36" s="461"/>
      <c r="D36" s="461"/>
      <c r="E36" s="461"/>
      <c r="F36" s="46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2" t="s">
        <v>34</v>
      </c>
      <c r="B42" s="455"/>
      <c r="C42" s="456"/>
      <c r="D42" s="331">
        <f>SUM(B37:C41)</f>
        <v>0</v>
      </c>
    </row>
    <row r="43" spans="1:6" x14ac:dyDescent="0.3">
      <c r="A43" s="452" t="s">
        <v>251</v>
      </c>
      <c r="B43" s="455"/>
      <c r="C43" s="45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6" t="s">
        <v>19</v>
      </c>
      <c r="B45" s="467"/>
      <c r="C45" s="467"/>
      <c r="D45" s="467"/>
      <c r="E45" s="467"/>
      <c r="F45" s="467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2" t="s">
        <v>34</v>
      </c>
      <c r="B52" s="455"/>
      <c r="C52" s="456"/>
      <c r="D52" s="331">
        <f>SUM(B46:C51)</f>
        <v>0</v>
      </c>
    </row>
    <row r="53" spans="1:6" x14ac:dyDescent="0.3">
      <c r="A53" s="452" t="s">
        <v>251</v>
      </c>
      <c r="B53" s="455"/>
      <c r="C53" s="456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0" t="s">
        <v>8</v>
      </c>
      <c r="B55" s="461"/>
      <c r="C55" s="461"/>
      <c r="D55" s="461"/>
      <c r="E55" s="461"/>
      <c r="F55" s="46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2" t="s">
        <v>34</v>
      </c>
      <c r="B63" s="455"/>
      <c r="C63" s="456"/>
      <c r="D63" s="331">
        <f>SUM(B56:C62)</f>
        <v>0</v>
      </c>
    </row>
    <row r="64" spans="1:6" x14ac:dyDescent="0.3">
      <c r="A64" s="452" t="s">
        <v>251</v>
      </c>
      <c r="B64" s="455"/>
      <c r="C64" s="456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0" t="s">
        <v>111</v>
      </c>
      <c r="B66" s="461"/>
      <c r="C66" s="461"/>
      <c r="D66" s="461"/>
      <c r="E66" s="461"/>
      <c r="F66" s="46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2" t="s">
        <v>34</v>
      </c>
      <c r="B84" s="455"/>
      <c r="C84" s="456"/>
      <c r="D84" s="331">
        <f>SUM(B67:C83)</f>
        <v>0</v>
      </c>
    </row>
    <row r="85" spans="1:6" x14ac:dyDescent="0.3">
      <c r="A85" s="452" t="s">
        <v>251</v>
      </c>
      <c r="B85" s="455"/>
      <c r="C85" s="45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0" t="s">
        <v>172</v>
      </c>
      <c r="B87" s="461"/>
      <c r="C87" s="461"/>
      <c r="D87" s="461"/>
      <c r="E87" s="461"/>
      <c r="F87" s="46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2" t="s">
        <v>34</v>
      </c>
      <c r="B102" s="455"/>
      <c r="C102" s="456"/>
      <c r="D102" s="331">
        <f>SUM(B88:C101)</f>
        <v>0</v>
      </c>
    </row>
    <row r="103" spans="1:6" x14ac:dyDescent="0.3">
      <c r="A103" s="452" t="s">
        <v>251</v>
      </c>
      <c r="B103" s="455"/>
      <c r="C103" s="45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0" t="s">
        <v>173</v>
      </c>
      <c r="B106" s="461"/>
      <c r="C106" s="461"/>
      <c r="D106" s="461"/>
      <c r="E106" s="461"/>
      <c r="F106" s="46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2" t="s">
        <v>34</v>
      </c>
      <c r="B118" s="455"/>
      <c r="C118" s="456"/>
      <c r="D118" s="331">
        <f>SUM(B107:C117)</f>
        <v>0</v>
      </c>
    </row>
    <row r="119" spans="1:6" x14ac:dyDescent="0.3">
      <c r="A119" s="452" t="s">
        <v>251</v>
      </c>
      <c r="B119" s="455"/>
      <c r="C119" s="45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0" t="s">
        <v>156</v>
      </c>
      <c r="B121" s="461"/>
      <c r="C121" s="461"/>
      <c r="D121" s="461"/>
      <c r="E121" s="461"/>
      <c r="F121" s="46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2" t="s">
        <v>34</v>
      </c>
      <c r="B133" s="455"/>
      <c r="C133" s="456"/>
      <c r="D133" s="331">
        <f>SUM(B122:C132)</f>
        <v>0</v>
      </c>
    </row>
    <row r="134" spans="1:6" x14ac:dyDescent="0.3">
      <c r="A134" s="452" t="s">
        <v>251</v>
      </c>
      <c r="B134" s="455"/>
      <c r="C134" s="45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0" t="s">
        <v>61</v>
      </c>
      <c r="B136" s="461"/>
      <c r="C136" s="461"/>
      <c r="D136" s="461"/>
      <c r="E136" s="461"/>
      <c r="F136" s="46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2" t="s">
        <v>34</v>
      </c>
      <c r="B149" s="455"/>
      <c r="C149" s="456"/>
      <c r="D149" s="331">
        <f>SUM(B137:C148)</f>
        <v>0</v>
      </c>
    </row>
    <row r="150" spans="1:6" x14ac:dyDescent="0.3">
      <c r="A150" s="452" t="s">
        <v>251</v>
      </c>
      <c r="B150" s="455"/>
      <c r="C150" s="45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0" t="s">
        <v>178</v>
      </c>
      <c r="B152" s="461"/>
      <c r="C152" s="461"/>
      <c r="D152" s="461"/>
      <c r="E152" s="461"/>
      <c r="F152" s="46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2" t="s">
        <v>34</v>
      </c>
      <c r="B161" s="453"/>
      <c r="C161" s="454"/>
      <c r="D161" s="334">
        <f>SUM(B153:C160)</f>
        <v>0</v>
      </c>
    </row>
    <row r="162" spans="1:6" x14ac:dyDescent="0.3">
      <c r="A162" s="452" t="s">
        <v>251</v>
      </c>
      <c r="B162" s="455"/>
      <c r="C162" s="456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0" t="s">
        <v>64</v>
      </c>
      <c r="B164" s="461"/>
      <c r="C164" s="461"/>
      <c r="D164" s="461"/>
      <c r="E164" s="461"/>
      <c r="F164" s="46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2" t="s">
        <v>34</v>
      </c>
      <c r="B169" s="455"/>
      <c r="C169" s="456"/>
      <c r="D169" s="331">
        <f>SUM(B165:C168)</f>
        <v>0</v>
      </c>
    </row>
    <row r="170" spans="1:6" x14ac:dyDescent="0.3">
      <c r="A170" s="452" t="s">
        <v>251</v>
      </c>
      <c r="B170" s="455"/>
      <c r="C170" s="456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2" t="s">
        <v>34</v>
      </c>
      <c r="B177" s="455"/>
      <c r="C177" s="456"/>
      <c r="D177" s="331">
        <f>SUM(B173:C176)</f>
        <v>0</v>
      </c>
    </row>
    <row r="178" spans="1:7" x14ac:dyDescent="0.3">
      <c r="A178" s="452" t="s">
        <v>251</v>
      </c>
      <c r="B178" s="455"/>
      <c r="C178" s="456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0" t="s">
        <v>65</v>
      </c>
      <c r="B180" s="461"/>
      <c r="C180" s="461"/>
      <c r="D180" s="461"/>
      <c r="E180" s="461"/>
      <c r="F180" s="46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2" t="s">
        <v>34</v>
      </c>
      <c r="B186" s="455"/>
      <c r="C186" s="456"/>
      <c r="D186" s="331">
        <f>SUM(B181:C185)</f>
        <v>0</v>
      </c>
    </row>
    <row r="187" spans="1:7" x14ac:dyDescent="0.3">
      <c r="A187" s="452" t="s">
        <v>251</v>
      </c>
      <c r="B187" s="455"/>
      <c r="C187" s="456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0" t="s">
        <v>177</v>
      </c>
      <c r="B189" s="461"/>
      <c r="C189" s="461"/>
      <c r="D189" s="461"/>
      <c r="E189" s="461"/>
      <c r="F189" s="46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2" t="s">
        <v>34</v>
      </c>
      <c r="B194" s="455"/>
      <c r="C194" s="456"/>
      <c r="D194" s="335">
        <f>SUM(B190:C193)</f>
        <v>0</v>
      </c>
    </row>
    <row r="195" spans="1:6" x14ac:dyDescent="0.3">
      <c r="A195" s="452" t="s">
        <v>251</v>
      </c>
      <c r="B195" s="455"/>
      <c r="C195" s="456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8"/>
      <c r="E1" s="378"/>
      <c r="F1" s="378"/>
      <c r="G1" s="37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9" t="s">
        <v>151</v>
      </c>
      <c r="B7" s="379"/>
      <c r="C7" s="379"/>
      <c r="D7" s="379"/>
      <c r="E7" s="379"/>
      <c r="F7" s="379"/>
      <c r="G7" s="82"/>
    </row>
    <row r="8" spans="1:7" ht="22.5" x14ac:dyDescent="0.45">
      <c r="A8" s="380" t="str">
        <f>'Page de garde'!D18</f>
        <v>Ain Zaghouan 1</v>
      </c>
      <c r="B8" s="380"/>
      <c r="C8" s="380"/>
      <c r="D8" s="380"/>
      <c r="E8" s="380"/>
      <c r="F8" s="380"/>
      <c r="G8" s="82"/>
    </row>
    <row r="9" spans="1:7" ht="22.5" x14ac:dyDescent="0.45">
      <c r="A9" s="278" t="s">
        <v>39</v>
      </c>
      <c r="B9" s="381"/>
      <c r="C9" s="381"/>
      <c r="D9" s="381"/>
      <c r="E9" s="381"/>
      <c r="F9" s="381"/>
      <c r="G9" s="82"/>
    </row>
    <row r="10" spans="1:7" ht="22.5" x14ac:dyDescent="0.45">
      <c r="A10" s="279" t="s">
        <v>41</v>
      </c>
      <c r="B10" s="382"/>
      <c r="C10" s="382"/>
      <c r="D10" s="382"/>
      <c r="E10" s="382"/>
      <c r="F10" s="382"/>
      <c r="G10" s="82"/>
    </row>
    <row r="11" spans="1:7" ht="22.5" x14ac:dyDescent="0.45">
      <c r="A11" s="278" t="s">
        <v>40</v>
      </c>
      <c r="B11" s="377"/>
      <c r="C11" s="377"/>
      <c r="D11" s="377"/>
      <c r="E11" s="377"/>
      <c r="F11" s="377"/>
      <c r="G11" s="82"/>
    </row>
    <row r="12" spans="1:7" ht="22.5" x14ac:dyDescent="0.45">
      <c r="A12" s="278" t="s">
        <v>200</v>
      </c>
      <c r="B12" s="383" t="e">
        <f>D730</f>
        <v>#DIV/0!</v>
      </c>
      <c r="C12" s="383"/>
      <c r="D12" s="383"/>
      <c r="E12" s="383"/>
      <c r="F12" s="383"/>
      <c r="G12" s="82"/>
    </row>
    <row r="13" spans="1:7" ht="22.5" x14ac:dyDescent="0.45">
      <c r="A13" s="81"/>
      <c r="B13" s="79"/>
      <c r="C13" s="79"/>
      <c r="D13" s="378"/>
      <c r="E13" s="378"/>
      <c r="F13" s="378"/>
      <c r="G13" s="37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7"/>
      <c r="B49" s="387"/>
      <c r="C49" s="387"/>
      <c r="D49" s="387"/>
      <c r="E49" s="387"/>
      <c r="F49" s="387"/>
      <c r="G49" s="38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5"/>
      <c r="B83" s="385"/>
      <c r="C83" s="385"/>
      <c r="D83" s="385"/>
      <c r="E83" s="385"/>
      <c r="F83" s="385"/>
      <c r="G83" s="385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8"/>
      <c r="B103" s="436"/>
      <c r="C103" s="436"/>
      <c r="D103" s="436"/>
      <c r="E103" s="436"/>
      <c r="F103" s="442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8"/>
      <c r="B111" s="436"/>
      <c r="C111" s="436"/>
      <c r="D111" s="436"/>
      <c r="E111" s="436"/>
      <c r="F111" s="442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6"/>
      <c r="B120" s="436"/>
      <c r="C120" s="436"/>
      <c r="D120" s="436"/>
      <c r="E120" s="436"/>
      <c r="F120" s="436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7"/>
      <c r="B132" s="437"/>
      <c r="C132" s="437"/>
      <c r="D132" s="437"/>
      <c r="E132" s="437"/>
      <c r="F132" s="437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8"/>
      <c r="B165" s="436"/>
      <c r="C165" s="436"/>
      <c r="D165" s="436"/>
      <c r="E165" s="436"/>
      <c r="F165" s="436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9"/>
      <c r="B176" s="440"/>
      <c r="C176" s="440"/>
      <c r="D176" s="440"/>
      <c r="E176" s="440"/>
      <c r="F176" s="440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1"/>
      <c r="B188" s="441"/>
      <c r="C188" s="441"/>
      <c r="D188" s="441"/>
      <c r="E188" s="441"/>
      <c r="F188" s="44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4" t="s">
        <v>34</v>
      </c>
      <c r="B203" s="375"/>
      <c r="C203" s="37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7"/>
      <c r="B205" s="387"/>
      <c r="C205" s="387"/>
      <c r="D205" s="387"/>
      <c r="E205" s="387"/>
      <c r="F205" s="38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4" t="s">
        <v>34</v>
      </c>
      <c r="B227" s="375"/>
      <c r="C227" s="37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7"/>
      <c r="B229" s="387"/>
      <c r="C229" s="387"/>
      <c r="D229" s="387"/>
      <c r="E229" s="387"/>
      <c r="F229" s="38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74" t="s">
        <v>34</v>
      </c>
      <c r="B245" s="375"/>
      <c r="C245" s="37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7"/>
      <c r="B250" s="387"/>
      <c r="C250" s="387"/>
      <c r="D250" s="387"/>
      <c r="E250" s="387"/>
      <c r="F250" s="38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4" t="s">
        <v>34</v>
      </c>
      <c r="B265" s="375"/>
      <c r="C265" s="37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357" t="s">
        <v>310</v>
      </c>
      <c r="B358" s="357"/>
      <c r="C358" s="357"/>
      <c r="D358" s="357"/>
      <c r="E358" s="357"/>
      <c r="F358" s="35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4"/>
      <c r="B415" s="385"/>
      <c r="C415" s="385"/>
      <c r="D415" s="385"/>
      <c r="E415" s="385"/>
      <c r="F415" s="385"/>
      <c r="G415" s="385"/>
    </row>
    <row r="416" spans="1:7" ht="24.75" x14ac:dyDescent="0.4">
      <c r="A416" s="353" t="s">
        <v>319</v>
      </c>
      <c r="B416" s="353"/>
      <c r="C416" s="353"/>
      <c r="D416" s="353"/>
      <c r="E416" s="353"/>
      <c r="F416" s="35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3" t="s">
        <v>310</v>
      </c>
      <c r="B464" s="353"/>
      <c r="C464" s="353"/>
      <c r="D464" s="353"/>
      <c r="E464" s="353"/>
      <c r="F464" s="35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3" t="s">
        <v>425</v>
      </c>
      <c r="B478" s="363"/>
      <c r="C478" s="363"/>
      <c r="D478" s="363"/>
      <c r="E478" s="363"/>
      <c r="F478" s="36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4" t="s">
        <v>28</v>
      </c>
      <c r="B480" s="355" t="s">
        <v>29</v>
      </c>
      <c r="C480" s="355"/>
      <c r="D480" s="355" t="s">
        <v>42</v>
      </c>
      <c r="E480" s="356" t="s">
        <v>266</v>
      </c>
      <c r="F480" s="356" t="s">
        <v>301</v>
      </c>
      <c r="G480" s="83"/>
    </row>
    <row r="481" spans="1:7" ht="21" x14ac:dyDescent="0.4">
      <c r="A481" s="354"/>
      <c r="B481" s="291" t="s">
        <v>32</v>
      </c>
      <c r="C481" s="291" t="s">
        <v>31</v>
      </c>
      <c r="D481" s="355"/>
      <c r="E481" s="356"/>
      <c r="F481" s="35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1" t="s">
        <v>23</v>
      </c>
      <c r="B505" s="392"/>
      <c r="C505" s="392"/>
      <c r="D505" s="392"/>
      <c r="E505" s="392"/>
      <c r="F505" s="39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390"/>
      <c r="C518" s="390"/>
      <c r="D518" s="390"/>
      <c r="E518" s="390"/>
      <c r="F518" s="39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4" t="s">
        <v>97</v>
      </c>
      <c r="B530" s="364"/>
      <c r="C530" s="364"/>
      <c r="D530" s="364"/>
      <c r="E530" s="364"/>
      <c r="F530" s="36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4" t="s">
        <v>28</v>
      </c>
      <c r="B532" s="396" t="s">
        <v>29</v>
      </c>
      <c r="C532" s="397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395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1"/>
      <c r="D535" s="361"/>
      <c r="E535" s="361"/>
      <c r="F535" s="36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4" t="s">
        <v>34</v>
      </c>
      <c r="B542" s="375"/>
      <c r="C542" s="37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4" t="s">
        <v>33</v>
      </c>
      <c r="B543" s="375"/>
      <c r="C543" s="37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7"/>
      <c r="B544" s="387"/>
      <c r="C544" s="387"/>
      <c r="D544" s="387"/>
      <c r="E544" s="387"/>
      <c r="F544" s="38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8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424"/>
      <c r="D557" s="424"/>
      <c r="E557" s="424"/>
      <c r="F557" s="42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7"/>
      <c r="B572" s="387"/>
      <c r="C572" s="387"/>
      <c r="D572" s="387"/>
      <c r="E572" s="387"/>
      <c r="F572" s="387"/>
      <c r="G572" s="83"/>
    </row>
    <row r="573" spans="1:7" ht="22.5" x14ac:dyDescent="0.45">
      <c r="A573" s="350" t="s">
        <v>19</v>
      </c>
      <c r="B573" s="350"/>
      <c r="C573" s="350"/>
      <c r="D573" s="350"/>
      <c r="E573" s="350"/>
      <c r="F573" s="35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4" t="s">
        <v>28</v>
      </c>
      <c r="B575" s="355" t="s">
        <v>29</v>
      </c>
      <c r="C575" s="355"/>
      <c r="D575" s="355" t="s">
        <v>42</v>
      </c>
      <c r="E575" s="356" t="s">
        <v>266</v>
      </c>
      <c r="F575" s="356" t="s">
        <v>301</v>
      </c>
      <c r="G575" s="83"/>
    </row>
    <row r="576" spans="1:7" ht="21" x14ac:dyDescent="0.4">
      <c r="A576" s="354"/>
      <c r="B576" s="291" t="s">
        <v>32</v>
      </c>
      <c r="C576" s="291" t="s">
        <v>31</v>
      </c>
      <c r="D576" s="355"/>
      <c r="E576" s="356"/>
      <c r="F576" s="35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1" t="s">
        <v>383</v>
      </c>
      <c r="B598" s="352"/>
      <c r="C598" s="352"/>
      <c r="D598" s="352"/>
      <c r="E598" s="352"/>
      <c r="F598" s="352"/>
      <c r="G598" s="35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1" t="s">
        <v>170</v>
      </c>
      <c r="B610" s="422"/>
      <c r="C610" s="42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0" t="s">
        <v>8</v>
      </c>
      <c r="B612" s="350"/>
      <c r="C612" s="350"/>
      <c r="D612" s="350"/>
      <c r="E612" s="350"/>
      <c r="F612" s="35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1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2"/>
      <c r="F628" s="386"/>
      <c r="G628" s="83"/>
    </row>
    <row r="629" spans="1:7" ht="21" x14ac:dyDescent="0.4">
      <c r="A629" s="104"/>
      <c r="B629" s="83"/>
      <c r="C629" s="430"/>
      <c r="D629" s="430"/>
      <c r="E629" s="430"/>
      <c r="F629" s="43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4" t="s">
        <v>34</v>
      </c>
      <c r="B639" s="375"/>
      <c r="C639" s="37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4" t="s">
        <v>34</v>
      </c>
      <c r="B650" s="375"/>
      <c r="C650" s="37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7"/>
      <c r="B652" s="427"/>
      <c r="C652" s="427"/>
      <c r="D652" s="427"/>
      <c r="E652" s="427"/>
      <c r="F652" s="427"/>
      <c r="G652" s="427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0" t="s">
        <v>355</v>
      </c>
      <c r="B676" s="350"/>
      <c r="C676" s="350"/>
      <c r="D676" s="350"/>
      <c r="E676" s="350"/>
      <c r="F676" s="35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6" t="s">
        <v>459</v>
      </c>
      <c r="B704" s="426"/>
      <c r="C704" s="426"/>
      <c r="D704" s="426"/>
      <c r="E704" s="426"/>
      <c r="F704" s="42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3" t="s">
        <v>28</v>
      </c>
      <c r="B706" s="396" t="s">
        <v>29</v>
      </c>
      <c r="C706" s="396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8"/>
      <c r="C715" s="42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8"/>
      <c r="C716" s="42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4"/>
      <c r="E1" s="444"/>
      <c r="F1" s="444"/>
      <c r="G1" s="44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5" t="s">
        <v>46</v>
      </c>
      <c r="B6" s="445"/>
      <c r="C6" s="445"/>
      <c r="D6" s="445"/>
      <c r="E6" s="445"/>
      <c r="F6" s="445"/>
      <c r="G6" s="66"/>
    </row>
    <row r="7" spans="1:7" s="2" customFormat="1" ht="21.75" customHeight="1" x14ac:dyDescent="0.45">
      <c r="A7" s="446" t="str">
        <f>'Page de garde'!D18</f>
        <v>Ain Zaghouan 1</v>
      </c>
      <c r="B7" s="446"/>
      <c r="C7" s="446"/>
      <c r="D7" s="446"/>
      <c r="E7" s="446"/>
      <c r="F7" s="446"/>
      <c r="G7" s="66"/>
    </row>
    <row r="8" spans="1:7" s="2" customFormat="1" ht="24" x14ac:dyDescent="0.45">
      <c r="A8" s="329" t="s">
        <v>39</v>
      </c>
      <c r="B8" s="447" t="str">
        <f>'A1 Exploitation'!B9:F9</f>
        <v>Dr Raja Bouhalfaya</v>
      </c>
      <c r="C8" s="447"/>
      <c r="D8" s="447"/>
      <c r="E8" s="447"/>
      <c r="F8" s="447"/>
      <c r="G8" s="66"/>
    </row>
    <row r="9" spans="1:7" s="2" customFormat="1" ht="24" x14ac:dyDescent="0.45">
      <c r="A9" s="330" t="s">
        <v>41</v>
      </c>
      <c r="B9" s="448" t="str">
        <f>'A1 Exploitation'!B10:F10</f>
        <v>Directeur du magasin et chefs rayons</v>
      </c>
      <c r="C9" s="448"/>
      <c r="D9" s="448"/>
      <c r="E9" s="448"/>
      <c r="F9" s="448"/>
      <c r="G9" s="66"/>
    </row>
    <row r="10" spans="1:7" s="2" customFormat="1" ht="24" x14ac:dyDescent="0.45">
      <c r="A10" s="329" t="s">
        <v>40</v>
      </c>
      <c r="B10" s="443">
        <f>'A1 Exploitation'!B11:F11</f>
        <v>43556</v>
      </c>
      <c r="C10" s="443"/>
      <c r="D10" s="443"/>
      <c r="E10" s="443"/>
      <c r="F10" s="443"/>
      <c r="G10" s="66"/>
    </row>
    <row r="11" spans="1:7" s="2" customFormat="1" ht="24" x14ac:dyDescent="0.45">
      <c r="A11" s="329" t="s">
        <v>250</v>
      </c>
      <c r="B11" s="449" t="e">
        <f>D199</f>
        <v>#DIV/0!</v>
      </c>
      <c r="C11" s="449"/>
      <c r="D11" s="449"/>
      <c r="E11" s="449"/>
      <c r="F11" s="449"/>
      <c r="G11" s="66"/>
    </row>
    <row r="12" spans="1:7" s="2" customFormat="1" ht="22.5" x14ac:dyDescent="0.45">
      <c r="A12" s="1"/>
      <c r="D12" s="378"/>
      <c r="E12" s="378"/>
      <c r="F12" s="378"/>
      <c r="G12" s="378"/>
    </row>
    <row r="13" spans="1:7" s="2" customFormat="1" ht="11.25" customHeight="1" x14ac:dyDescent="0.3">
      <c r="A13" s="450" t="s">
        <v>28</v>
      </c>
      <c r="B13" s="451" t="s">
        <v>29</v>
      </c>
      <c r="C13" s="451"/>
      <c r="D13" s="451" t="s">
        <v>42</v>
      </c>
      <c r="E13" s="451" t="s">
        <v>160</v>
      </c>
      <c r="F13" s="451" t="s">
        <v>161</v>
      </c>
    </row>
    <row r="14" spans="1:7" s="2" customFormat="1" ht="12.75" customHeight="1" x14ac:dyDescent="0.3">
      <c r="A14" s="450"/>
      <c r="B14" s="336" t="s">
        <v>32</v>
      </c>
      <c r="C14" s="336" t="s">
        <v>31</v>
      </c>
      <c r="D14" s="451"/>
      <c r="E14" s="451"/>
      <c r="F14" s="451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9" t="s">
        <v>34</v>
      </c>
      <c r="B22" s="453"/>
      <c r="C22" s="454"/>
      <c r="D22" s="334">
        <f>SUM(B17:C21)</f>
        <v>0</v>
      </c>
    </row>
    <row r="23" spans="1:7" x14ac:dyDescent="0.3">
      <c r="A23" s="452" t="s">
        <v>251</v>
      </c>
      <c r="B23" s="455"/>
      <c r="C23" s="456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0" t="s">
        <v>4</v>
      </c>
      <c r="B25" s="461"/>
      <c r="C25" s="461"/>
      <c r="D25" s="461"/>
      <c r="E25" s="461"/>
      <c r="F25" s="46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2" t="s">
        <v>34</v>
      </c>
      <c r="B33" s="455"/>
      <c r="C33" s="456"/>
      <c r="D33" s="331">
        <f>SUM(B26:C32)</f>
        <v>0</v>
      </c>
    </row>
    <row r="34" spans="1:6" x14ac:dyDescent="0.3">
      <c r="A34" s="452" t="s">
        <v>251</v>
      </c>
      <c r="B34" s="455"/>
      <c r="C34" s="456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0" t="s">
        <v>180</v>
      </c>
      <c r="B36" s="461"/>
      <c r="C36" s="461"/>
      <c r="D36" s="461"/>
      <c r="E36" s="461"/>
      <c r="F36" s="46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2" t="s">
        <v>34</v>
      </c>
      <c r="B42" s="455"/>
      <c r="C42" s="456"/>
      <c r="D42" s="331">
        <f>SUM(B37:C41)</f>
        <v>0</v>
      </c>
    </row>
    <row r="43" spans="1:6" x14ac:dyDescent="0.3">
      <c r="A43" s="452" t="s">
        <v>251</v>
      </c>
      <c r="B43" s="455"/>
      <c r="C43" s="45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6" t="s">
        <v>19</v>
      </c>
      <c r="B45" s="467"/>
      <c r="C45" s="467"/>
      <c r="D45" s="467"/>
      <c r="E45" s="467"/>
      <c r="F45" s="467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2" t="s">
        <v>34</v>
      </c>
      <c r="B52" s="455"/>
      <c r="C52" s="456"/>
      <c r="D52" s="331">
        <f>SUM(B46:C51)</f>
        <v>0</v>
      </c>
    </row>
    <row r="53" spans="1:6" x14ac:dyDescent="0.3">
      <c r="A53" s="452" t="s">
        <v>251</v>
      </c>
      <c r="B53" s="455"/>
      <c r="C53" s="456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0" t="s">
        <v>8</v>
      </c>
      <c r="B55" s="461"/>
      <c r="C55" s="461"/>
      <c r="D55" s="461"/>
      <c r="E55" s="461"/>
      <c r="F55" s="46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2" t="s">
        <v>34</v>
      </c>
      <c r="B63" s="455"/>
      <c r="C63" s="456"/>
      <c r="D63" s="331">
        <f>SUM(B56:C62)</f>
        <v>0</v>
      </c>
    </row>
    <row r="64" spans="1:6" x14ac:dyDescent="0.3">
      <c r="A64" s="452" t="s">
        <v>251</v>
      </c>
      <c r="B64" s="455"/>
      <c r="C64" s="456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0" t="s">
        <v>111</v>
      </c>
      <c r="B66" s="461"/>
      <c r="C66" s="461"/>
      <c r="D66" s="461"/>
      <c r="E66" s="461"/>
      <c r="F66" s="46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2" t="s">
        <v>34</v>
      </c>
      <c r="B84" s="455"/>
      <c r="C84" s="456"/>
      <c r="D84" s="331">
        <f>SUM(B67:C83)</f>
        <v>0</v>
      </c>
    </row>
    <row r="85" spans="1:6" x14ac:dyDescent="0.3">
      <c r="A85" s="452" t="s">
        <v>251</v>
      </c>
      <c r="B85" s="455"/>
      <c r="C85" s="45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0" t="s">
        <v>172</v>
      </c>
      <c r="B87" s="461"/>
      <c r="C87" s="461"/>
      <c r="D87" s="461"/>
      <c r="E87" s="461"/>
      <c r="F87" s="46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2" t="s">
        <v>34</v>
      </c>
      <c r="B102" s="455"/>
      <c r="C102" s="456"/>
      <c r="D102" s="331">
        <f>SUM(B88:C101)</f>
        <v>0</v>
      </c>
    </row>
    <row r="103" spans="1:6" x14ac:dyDescent="0.3">
      <c r="A103" s="452" t="s">
        <v>251</v>
      </c>
      <c r="B103" s="455"/>
      <c r="C103" s="45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0" t="s">
        <v>173</v>
      </c>
      <c r="B106" s="461"/>
      <c r="C106" s="461"/>
      <c r="D106" s="461"/>
      <c r="E106" s="461"/>
      <c r="F106" s="46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2" t="s">
        <v>34</v>
      </c>
      <c r="B118" s="455"/>
      <c r="C118" s="456"/>
      <c r="D118" s="331">
        <f>SUM(B107:C117)</f>
        <v>0</v>
      </c>
    </row>
    <row r="119" spans="1:6" x14ac:dyDescent="0.3">
      <c r="A119" s="452" t="s">
        <v>251</v>
      </c>
      <c r="B119" s="455"/>
      <c r="C119" s="45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0" t="s">
        <v>156</v>
      </c>
      <c r="B121" s="461"/>
      <c r="C121" s="461"/>
      <c r="D121" s="461"/>
      <c r="E121" s="461"/>
      <c r="F121" s="46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2" t="s">
        <v>34</v>
      </c>
      <c r="B133" s="455"/>
      <c r="C133" s="456"/>
      <c r="D133" s="331">
        <f>SUM(B122:C132)</f>
        <v>0</v>
      </c>
    </row>
    <row r="134" spans="1:6" x14ac:dyDescent="0.3">
      <c r="A134" s="452" t="s">
        <v>251</v>
      </c>
      <c r="B134" s="455"/>
      <c r="C134" s="45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0" t="s">
        <v>61</v>
      </c>
      <c r="B136" s="461"/>
      <c r="C136" s="461"/>
      <c r="D136" s="461"/>
      <c r="E136" s="461"/>
      <c r="F136" s="46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2" t="s">
        <v>34</v>
      </c>
      <c r="B149" s="455"/>
      <c r="C149" s="456"/>
      <c r="D149" s="331">
        <f>SUM(B137:C148)</f>
        <v>0</v>
      </c>
    </row>
    <row r="150" spans="1:6" x14ac:dyDescent="0.3">
      <c r="A150" s="452" t="s">
        <v>251</v>
      </c>
      <c r="B150" s="455"/>
      <c r="C150" s="45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0" t="s">
        <v>178</v>
      </c>
      <c r="B152" s="461"/>
      <c r="C152" s="461"/>
      <c r="D152" s="461"/>
      <c r="E152" s="461"/>
      <c r="F152" s="46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2" t="s">
        <v>34</v>
      </c>
      <c r="B161" s="453"/>
      <c r="C161" s="454"/>
      <c r="D161" s="334">
        <f>SUM(B153:C160)</f>
        <v>0</v>
      </c>
    </row>
    <row r="162" spans="1:6" x14ac:dyDescent="0.3">
      <c r="A162" s="452" t="s">
        <v>251</v>
      </c>
      <c r="B162" s="455"/>
      <c r="C162" s="456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0" t="s">
        <v>64</v>
      </c>
      <c r="B164" s="461"/>
      <c r="C164" s="461"/>
      <c r="D164" s="461"/>
      <c r="E164" s="461"/>
      <c r="F164" s="46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2" t="s">
        <v>34</v>
      </c>
      <c r="B169" s="455"/>
      <c r="C169" s="456"/>
      <c r="D169" s="331">
        <f>SUM(B165:C168)</f>
        <v>0</v>
      </c>
    </row>
    <row r="170" spans="1:6" x14ac:dyDescent="0.3">
      <c r="A170" s="452" t="s">
        <v>251</v>
      </c>
      <c r="B170" s="455"/>
      <c r="C170" s="456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2" t="s">
        <v>34</v>
      </c>
      <c r="B177" s="455"/>
      <c r="C177" s="456"/>
      <c r="D177" s="331">
        <f>SUM(B173:C176)</f>
        <v>0</v>
      </c>
    </row>
    <row r="178" spans="1:7" x14ac:dyDescent="0.3">
      <c r="A178" s="452" t="s">
        <v>251</v>
      </c>
      <c r="B178" s="455"/>
      <c r="C178" s="456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0" t="s">
        <v>65</v>
      </c>
      <c r="B180" s="461"/>
      <c r="C180" s="461"/>
      <c r="D180" s="461"/>
      <c r="E180" s="461"/>
      <c r="F180" s="46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2" t="s">
        <v>34</v>
      </c>
      <c r="B186" s="455"/>
      <c r="C186" s="456"/>
      <c r="D186" s="331">
        <f>SUM(B181:C185)</f>
        <v>0</v>
      </c>
    </row>
    <row r="187" spans="1:7" x14ac:dyDescent="0.3">
      <c r="A187" s="452" t="s">
        <v>251</v>
      </c>
      <c r="B187" s="455"/>
      <c r="C187" s="456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0" t="s">
        <v>177</v>
      </c>
      <c r="B189" s="461"/>
      <c r="C189" s="461"/>
      <c r="D189" s="461"/>
      <c r="E189" s="461"/>
      <c r="F189" s="46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2" t="s">
        <v>34</v>
      </c>
      <c r="B194" s="455"/>
      <c r="C194" s="456"/>
      <c r="D194" s="335">
        <f>SUM(B190:C193)</f>
        <v>0</v>
      </c>
    </row>
    <row r="195" spans="1:6" x14ac:dyDescent="0.3">
      <c r="A195" s="452" t="s">
        <v>251</v>
      </c>
      <c r="B195" s="455"/>
      <c r="C195" s="456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8"/>
      <c r="E1" s="378"/>
      <c r="F1" s="378"/>
      <c r="G1" s="37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9" t="s">
        <v>151</v>
      </c>
      <c r="B7" s="379"/>
      <c r="C7" s="379"/>
      <c r="D7" s="379"/>
      <c r="E7" s="379"/>
      <c r="F7" s="379"/>
      <c r="G7" s="82"/>
    </row>
    <row r="8" spans="1:7" ht="22.5" x14ac:dyDescent="0.45">
      <c r="A8" s="380" t="str">
        <f>'Page de garde'!D18</f>
        <v>Ain Zaghouan 1</v>
      </c>
      <c r="B8" s="380"/>
      <c r="C8" s="380"/>
      <c r="D8" s="380"/>
      <c r="E8" s="380"/>
      <c r="F8" s="380"/>
      <c r="G8" s="82"/>
    </row>
    <row r="9" spans="1:7" ht="22.5" x14ac:dyDescent="0.45">
      <c r="A9" s="278" t="s">
        <v>39</v>
      </c>
      <c r="B9" s="381"/>
      <c r="C9" s="381"/>
      <c r="D9" s="381"/>
      <c r="E9" s="381"/>
      <c r="F9" s="381"/>
      <c r="G9" s="82"/>
    </row>
    <row r="10" spans="1:7" ht="22.5" x14ac:dyDescent="0.45">
      <c r="A10" s="279" t="s">
        <v>41</v>
      </c>
      <c r="B10" s="382"/>
      <c r="C10" s="382"/>
      <c r="D10" s="382"/>
      <c r="E10" s="382"/>
      <c r="F10" s="382"/>
      <c r="G10" s="82"/>
    </row>
    <row r="11" spans="1:7" ht="22.5" x14ac:dyDescent="0.45">
      <c r="A11" s="278" t="s">
        <v>40</v>
      </c>
      <c r="B11" s="377"/>
      <c r="C11" s="377"/>
      <c r="D11" s="377"/>
      <c r="E11" s="377"/>
      <c r="F11" s="377"/>
      <c r="G11" s="82"/>
    </row>
    <row r="12" spans="1:7" ht="22.5" x14ac:dyDescent="0.45">
      <c r="A12" s="278" t="s">
        <v>200</v>
      </c>
      <c r="B12" s="383" t="e">
        <f>D730</f>
        <v>#DIV/0!</v>
      </c>
      <c r="C12" s="383"/>
      <c r="D12" s="383"/>
      <c r="E12" s="383"/>
      <c r="F12" s="383"/>
      <c r="G12" s="82"/>
    </row>
    <row r="13" spans="1:7" ht="22.5" x14ac:dyDescent="0.45">
      <c r="A13" s="81"/>
      <c r="B13" s="79"/>
      <c r="C13" s="79"/>
      <c r="D13" s="378"/>
      <c r="E13" s="378"/>
      <c r="F13" s="378"/>
      <c r="G13" s="37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7"/>
      <c r="B49" s="387"/>
      <c r="C49" s="387"/>
      <c r="D49" s="387"/>
      <c r="E49" s="387"/>
      <c r="F49" s="387"/>
      <c r="G49" s="38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5"/>
      <c r="B83" s="385"/>
      <c r="C83" s="385"/>
      <c r="D83" s="385"/>
      <c r="E83" s="385"/>
      <c r="F83" s="385"/>
      <c r="G83" s="385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8"/>
      <c r="B103" s="436"/>
      <c r="C103" s="436"/>
      <c r="D103" s="436"/>
      <c r="E103" s="436"/>
      <c r="F103" s="442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8"/>
      <c r="B111" s="436"/>
      <c r="C111" s="436"/>
      <c r="D111" s="436"/>
      <c r="E111" s="436"/>
      <c r="F111" s="442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6"/>
      <c r="B120" s="436"/>
      <c r="C120" s="436"/>
      <c r="D120" s="436"/>
      <c r="E120" s="436"/>
      <c r="F120" s="436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7"/>
      <c r="B132" s="437"/>
      <c r="C132" s="437"/>
      <c r="D132" s="437"/>
      <c r="E132" s="437"/>
      <c r="F132" s="437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8"/>
      <c r="B165" s="436"/>
      <c r="C165" s="436"/>
      <c r="D165" s="436"/>
      <c r="E165" s="436"/>
      <c r="F165" s="436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9"/>
      <c r="B176" s="440"/>
      <c r="C176" s="440"/>
      <c r="D176" s="440"/>
      <c r="E176" s="440"/>
      <c r="F176" s="440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1"/>
      <c r="B188" s="441"/>
      <c r="C188" s="441"/>
      <c r="D188" s="441"/>
      <c r="E188" s="441"/>
      <c r="F188" s="44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4" t="s">
        <v>34</v>
      </c>
      <c r="B203" s="375"/>
      <c r="C203" s="37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7"/>
      <c r="B205" s="387"/>
      <c r="C205" s="387"/>
      <c r="D205" s="387"/>
      <c r="E205" s="387"/>
      <c r="F205" s="38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4" t="s">
        <v>34</v>
      </c>
      <c r="B227" s="375"/>
      <c r="C227" s="37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7"/>
      <c r="B229" s="387"/>
      <c r="C229" s="387"/>
      <c r="D229" s="387"/>
      <c r="E229" s="387"/>
      <c r="F229" s="38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74" t="s">
        <v>34</v>
      </c>
      <c r="B245" s="375"/>
      <c r="C245" s="37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7"/>
      <c r="B250" s="387"/>
      <c r="C250" s="387"/>
      <c r="D250" s="387"/>
      <c r="E250" s="387"/>
      <c r="F250" s="38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4" t="s">
        <v>34</v>
      </c>
      <c r="B265" s="375"/>
      <c r="C265" s="37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9"/>
      <c r="B357" s="389"/>
      <c r="C357" s="389"/>
      <c r="D357" s="389"/>
      <c r="E357" s="389"/>
      <c r="F357" s="389"/>
      <c r="G357" s="389"/>
    </row>
    <row r="358" spans="1:7" ht="32.25" customHeight="1" x14ac:dyDescent="0.4">
      <c r="A358" s="357" t="s">
        <v>310</v>
      </c>
      <c r="B358" s="357"/>
      <c r="C358" s="357"/>
      <c r="D358" s="357"/>
      <c r="E358" s="357"/>
      <c r="F358" s="35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4"/>
      <c r="B415" s="385"/>
      <c r="C415" s="385"/>
      <c r="D415" s="385"/>
      <c r="E415" s="385"/>
      <c r="F415" s="385"/>
      <c r="G415" s="385"/>
    </row>
    <row r="416" spans="1:7" ht="24.75" x14ac:dyDescent="0.4">
      <c r="A416" s="353" t="s">
        <v>319</v>
      </c>
      <c r="B416" s="353"/>
      <c r="C416" s="353"/>
      <c r="D416" s="353"/>
      <c r="E416" s="353"/>
      <c r="F416" s="35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3" t="s">
        <v>310</v>
      </c>
      <c r="B464" s="353"/>
      <c r="C464" s="353"/>
      <c r="D464" s="353"/>
      <c r="E464" s="353"/>
      <c r="F464" s="35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3" t="s">
        <v>425</v>
      </c>
      <c r="B478" s="363"/>
      <c r="C478" s="363"/>
      <c r="D478" s="363"/>
      <c r="E478" s="363"/>
      <c r="F478" s="36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4" t="s">
        <v>28</v>
      </c>
      <c r="B480" s="355" t="s">
        <v>29</v>
      </c>
      <c r="C480" s="355"/>
      <c r="D480" s="355" t="s">
        <v>42</v>
      </c>
      <c r="E480" s="356" t="s">
        <v>266</v>
      </c>
      <c r="F480" s="356" t="s">
        <v>301</v>
      </c>
      <c r="G480" s="83"/>
    </row>
    <row r="481" spans="1:7" ht="21" x14ac:dyDescent="0.4">
      <c r="A481" s="354"/>
      <c r="B481" s="291" t="s">
        <v>32</v>
      </c>
      <c r="C481" s="291" t="s">
        <v>31</v>
      </c>
      <c r="D481" s="355"/>
      <c r="E481" s="356"/>
      <c r="F481" s="35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1" t="s">
        <v>23</v>
      </c>
      <c r="B505" s="392"/>
      <c r="C505" s="392"/>
      <c r="D505" s="392"/>
      <c r="E505" s="392"/>
      <c r="F505" s="39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390"/>
      <c r="C518" s="390"/>
      <c r="D518" s="390"/>
      <c r="E518" s="390"/>
      <c r="F518" s="390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4" t="s">
        <v>97</v>
      </c>
      <c r="B530" s="364"/>
      <c r="C530" s="364"/>
      <c r="D530" s="364"/>
      <c r="E530" s="364"/>
      <c r="F530" s="36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4" t="s">
        <v>28</v>
      </c>
      <c r="B532" s="396" t="s">
        <v>29</v>
      </c>
      <c r="C532" s="397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395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1"/>
      <c r="D535" s="361"/>
      <c r="E535" s="361"/>
      <c r="F535" s="36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4" t="s">
        <v>34</v>
      </c>
      <c r="B542" s="375"/>
      <c r="C542" s="37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4" t="s">
        <v>33</v>
      </c>
      <c r="B543" s="375"/>
      <c r="C543" s="37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7"/>
      <c r="B544" s="387"/>
      <c r="C544" s="387"/>
      <c r="D544" s="387"/>
      <c r="E544" s="387"/>
      <c r="F544" s="38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8"/>
      <c r="B556" s="389"/>
      <c r="C556" s="389"/>
      <c r="D556" s="389"/>
      <c r="E556" s="389"/>
      <c r="F556" s="389"/>
      <c r="G556" s="389"/>
    </row>
    <row r="557" spans="1:7" ht="35.25" customHeight="1" x14ac:dyDescent="0.4">
      <c r="A557" s="246" t="s">
        <v>310</v>
      </c>
      <c r="B557" s="222"/>
      <c r="C557" s="424"/>
      <c r="D557" s="424"/>
      <c r="E557" s="424"/>
      <c r="F557" s="42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7"/>
      <c r="B572" s="387"/>
      <c r="C572" s="387"/>
      <c r="D572" s="387"/>
      <c r="E572" s="387"/>
      <c r="F572" s="387"/>
      <c r="G572" s="83"/>
    </row>
    <row r="573" spans="1:7" ht="22.5" x14ac:dyDescent="0.45">
      <c r="A573" s="350" t="s">
        <v>19</v>
      </c>
      <c r="B573" s="350"/>
      <c r="C573" s="350"/>
      <c r="D573" s="350"/>
      <c r="E573" s="350"/>
      <c r="F573" s="35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4" t="s">
        <v>28</v>
      </c>
      <c r="B575" s="355" t="s">
        <v>29</v>
      </c>
      <c r="C575" s="355"/>
      <c r="D575" s="355" t="s">
        <v>42</v>
      </c>
      <c r="E575" s="356" t="s">
        <v>266</v>
      </c>
      <c r="F575" s="356" t="s">
        <v>301</v>
      </c>
      <c r="G575" s="83"/>
    </row>
    <row r="576" spans="1:7" ht="21" x14ac:dyDescent="0.4">
      <c r="A576" s="354"/>
      <c r="B576" s="291" t="s">
        <v>32</v>
      </c>
      <c r="C576" s="291" t="s">
        <v>31</v>
      </c>
      <c r="D576" s="355"/>
      <c r="E576" s="356"/>
      <c r="F576" s="35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1" t="s">
        <v>383</v>
      </c>
      <c r="B598" s="352"/>
      <c r="C598" s="352"/>
      <c r="D598" s="352"/>
      <c r="E598" s="352"/>
      <c r="F598" s="352"/>
      <c r="G598" s="35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1" t="s">
        <v>170</v>
      </c>
      <c r="B610" s="422"/>
      <c r="C610" s="42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0" t="s">
        <v>8</v>
      </c>
      <c r="B612" s="350"/>
      <c r="C612" s="350"/>
      <c r="D612" s="350"/>
      <c r="E612" s="350"/>
      <c r="F612" s="35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1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2"/>
      <c r="F628" s="386"/>
      <c r="G628" s="83"/>
    </row>
    <row r="629" spans="1:7" ht="21" x14ac:dyDescent="0.4">
      <c r="A629" s="104"/>
      <c r="B629" s="83"/>
      <c r="C629" s="430"/>
      <c r="D629" s="430"/>
      <c r="E629" s="430"/>
      <c r="F629" s="43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4" t="s">
        <v>34</v>
      </c>
      <c r="B639" s="375"/>
      <c r="C639" s="37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4" t="s">
        <v>34</v>
      </c>
      <c r="B650" s="375"/>
      <c r="C650" s="37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7"/>
      <c r="B652" s="427"/>
      <c r="C652" s="427"/>
      <c r="D652" s="427"/>
      <c r="E652" s="427"/>
      <c r="F652" s="427"/>
      <c r="G652" s="427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0" t="s">
        <v>355</v>
      </c>
      <c r="B676" s="350"/>
      <c r="C676" s="350"/>
      <c r="D676" s="350"/>
      <c r="E676" s="350"/>
      <c r="F676" s="35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6" t="s">
        <v>459</v>
      </c>
      <c r="B704" s="426"/>
      <c r="C704" s="426"/>
      <c r="D704" s="426"/>
      <c r="E704" s="426"/>
      <c r="F704" s="42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3" t="s">
        <v>28</v>
      </c>
      <c r="B706" s="396" t="s">
        <v>29</v>
      </c>
      <c r="C706" s="396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8"/>
      <c r="C715" s="42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8"/>
      <c r="C716" s="42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4"/>
      <c r="E1" s="444"/>
      <c r="F1" s="444"/>
      <c r="G1" s="444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5" t="s">
        <v>46</v>
      </c>
      <c r="B6" s="445"/>
      <c r="C6" s="445"/>
      <c r="D6" s="445"/>
      <c r="E6" s="445"/>
      <c r="F6" s="445"/>
      <c r="G6" s="66"/>
    </row>
    <row r="7" spans="1:7" s="2" customFormat="1" ht="21.75" customHeight="1" x14ac:dyDescent="0.45">
      <c r="A7" s="446" t="str">
        <f>'Page de garde'!D18</f>
        <v>Ain Zaghouan 1</v>
      </c>
      <c r="B7" s="446"/>
      <c r="C7" s="446"/>
      <c r="D7" s="446"/>
      <c r="E7" s="446"/>
      <c r="F7" s="446"/>
      <c r="G7" s="66"/>
    </row>
    <row r="8" spans="1:7" s="2" customFormat="1" ht="24" x14ac:dyDescent="0.45">
      <c r="A8" s="329" t="s">
        <v>39</v>
      </c>
      <c r="B8" s="447" t="str">
        <f>'A1 Exploitation'!B9:F9</f>
        <v>Dr Raja Bouhalfaya</v>
      </c>
      <c r="C8" s="447"/>
      <c r="D8" s="447"/>
      <c r="E8" s="447"/>
      <c r="F8" s="447"/>
      <c r="G8" s="66"/>
    </row>
    <row r="9" spans="1:7" s="2" customFormat="1" ht="24" x14ac:dyDescent="0.45">
      <c r="A9" s="330" t="s">
        <v>41</v>
      </c>
      <c r="B9" s="448" t="str">
        <f>'A1 Exploitation'!B10:F10</f>
        <v>Directeur du magasin et chefs rayons</v>
      </c>
      <c r="C9" s="448"/>
      <c r="D9" s="448"/>
      <c r="E9" s="448"/>
      <c r="F9" s="448"/>
      <c r="G9" s="66"/>
    </row>
    <row r="10" spans="1:7" s="2" customFormat="1" ht="24" x14ac:dyDescent="0.45">
      <c r="A10" s="329" t="s">
        <v>40</v>
      </c>
      <c r="B10" s="443">
        <f>'A1 Exploitation'!B11:F11</f>
        <v>43556</v>
      </c>
      <c r="C10" s="443"/>
      <c r="D10" s="443"/>
      <c r="E10" s="443"/>
      <c r="F10" s="443"/>
      <c r="G10" s="66"/>
    </row>
    <row r="11" spans="1:7" s="2" customFormat="1" ht="24" x14ac:dyDescent="0.45">
      <c r="A11" s="329" t="s">
        <v>250</v>
      </c>
      <c r="B11" s="449" t="e">
        <f>D199</f>
        <v>#DIV/0!</v>
      </c>
      <c r="C11" s="449"/>
      <c r="D11" s="449"/>
      <c r="E11" s="449"/>
      <c r="F11" s="449"/>
      <c r="G11" s="66"/>
    </row>
    <row r="12" spans="1:7" s="2" customFormat="1" ht="22.5" x14ac:dyDescent="0.45">
      <c r="A12" s="1"/>
      <c r="D12" s="378"/>
      <c r="E12" s="378"/>
      <c r="F12" s="378"/>
      <c r="G12" s="378"/>
    </row>
    <row r="13" spans="1:7" s="2" customFormat="1" ht="11.25" customHeight="1" x14ac:dyDescent="0.3">
      <c r="A13" s="450" t="s">
        <v>28</v>
      </c>
      <c r="B13" s="451" t="s">
        <v>29</v>
      </c>
      <c r="C13" s="451"/>
      <c r="D13" s="451" t="s">
        <v>42</v>
      </c>
      <c r="E13" s="451" t="s">
        <v>160</v>
      </c>
      <c r="F13" s="451" t="s">
        <v>161</v>
      </c>
    </row>
    <row r="14" spans="1:7" s="2" customFormat="1" ht="12.75" customHeight="1" x14ac:dyDescent="0.3">
      <c r="A14" s="450"/>
      <c r="B14" s="336" t="s">
        <v>32</v>
      </c>
      <c r="C14" s="336" t="s">
        <v>31</v>
      </c>
      <c r="D14" s="451"/>
      <c r="E14" s="451"/>
      <c r="F14" s="451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9" t="s">
        <v>34</v>
      </c>
      <c r="B22" s="453"/>
      <c r="C22" s="454"/>
      <c r="D22" s="334">
        <f>SUM(B17:C21)</f>
        <v>0</v>
      </c>
    </row>
    <row r="23" spans="1:7" x14ac:dyDescent="0.3">
      <c r="A23" s="452" t="s">
        <v>251</v>
      </c>
      <c r="B23" s="455"/>
      <c r="C23" s="456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0" t="s">
        <v>4</v>
      </c>
      <c r="B25" s="461"/>
      <c r="C25" s="461"/>
      <c r="D25" s="461"/>
      <c r="E25" s="461"/>
      <c r="F25" s="46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2" t="s">
        <v>34</v>
      </c>
      <c r="B33" s="455"/>
      <c r="C33" s="456"/>
      <c r="D33" s="331">
        <f>SUM(B26:C32)</f>
        <v>0</v>
      </c>
    </row>
    <row r="34" spans="1:6" x14ac:dyDescent="0.3">
      <c r="A34" s="452" t="s">
        <v>251</v>
      </c>
      <c r="B34" s="455"/>
      <c r="C34" s="456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0" t="s">
        <v>180</v>
      </c>
      <c r="B36" s="461"/>
      <c r="C36" s="461"/>
      <c r="D36" s="461"/>
      <c r="E36" s="461"/>
      <c r="F36" s="46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2" t="s">
        <v>34</v>
      </c>
      <c r="B42" s="455"/>
      <c r="C42" s="456"/>
      <c r="D42" s="331">
        <f>SUM(B37:C41)</f>
        <v>0</v>
      </c>
    </row>
    <row r="43" spans="1:6" x14ac:dyDescent="0.3">
      <c r="A43" s="452" t="s">
        <v>251</v>
      </c>
      <c r="B43" s="455"/>
      <c r="C43" s="456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6" t="s">
        <v>19</v>
      </c>
      <c r="B45" s="467"/>
      <c r="C45" s="467"/>
      <c r="D45" s="467"/>
      <c r="E45" s="467"/>
      <c r="F45" s="467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2" t="s">
        <v>34</v>
      </c>
      <c r="B52" s="455"/>
      <c r="C52" s="456"/>
      <c r="D52" s="331">
        <f>SUM(B46:C51)</f>
        <v>0</v>
      </c>
    </row>
    <row r="53" spans="1:6" x14ac:dyDescent="0.3">
      <c r="A53" s="452" t="s">
        <v>251</v>
      </c>
      <c r="B53" s="455"/>
      <c r="C53" s="456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0" t="s">
        <v>8</v>
      </c>
      <c r="B55" s="461"/>
      <c r="C55" s="461"/>
      <c r="D55" s="461"/>
      <c r="E55" s="461"/>
      <c r="F55" s="46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2" t="s">
        <v>34</v>
      </c>
      <c r="B63" s="455"/>
      <c r="C63" s="456"/>
      <c r="D63" s="331">
        <f>SUM(B56:C62)</f>
        <v>0</v>
      </c>
    </row>
    <row r="64" spans="1:6" x14ac:dyDescent="0.3">
      <c r="A64" s="452" t="s">
        <v>251</v>
      </c>
      <c r="B64" s="455"/>
      <c r="C64" s="456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0" t="s">
        <v>111</v>
      </c>
      <c r="B66" s="461"/>
      <c r="C66" s="461"/>
      <c r="D66" s="461"/>
      <c r="E66" s="461"/>
      <c r="F66" s="46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2" t="s">
        <v>34</v>
      </c>
      <c r="B84" s="455"/>
      <c r="C84" s="456"/>
      <c r="D84" s="331">
        <f>SUM(B67:C83)</f>
        <v>0</v>
      </c>
    </row>
    <row r="85" spans="1:6" x14ac:dyDescent="0.3">
      <c r="A85" s="452" t="s">
        <v>251</v>
      </c>
      <c r="B85" s="455"/>
      <c r="C85" s="456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0" t="s">
        <v>172</v>
      </c>
      <c r="B87" s="461"/>
      <c r="C87" s="461"/>
      <c r="D87" s="461"/>
      <c r="E87" s="461"/>
      <c r="F87" s="46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2" t="s">
        <v>34</v>
      </c>
      <c r="B102" s="455"/>
      <c r="C102" s="456"/>
      <c r="D102" s="331">
        <f>SUM(B88:C101)</f>
        <v>0</v>
      </c>
    </row>
    <row r="103" spans="1:6" x14ac:dyDescent="0.3">
      <c r="A103" s="452" t="s">
        <v>251</v>
      </c>
      <c r="B103" s="455"/>
      <c r="C103" s="456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0" t="s">
        <v>173</v>
      </c>
      <c r="B106" s="461"/>
      <c r="C106" s="461"/>
      <c r="D106" s="461"/>
      <c r="E106" s="461"/>
      <c r="F106" s="46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2" t="s">
        <v>34</v>
      </c>
      <c r="B118" s="455"/>
      <c r="C118" s="456"/>
      <c r="D118" s="331">
        <f>SUM(B107:C117)</f>
        <v>0</v>
      </c>
    </row>
    <row r="119" spans="1:6" x14ac:dyDescent="0.3">
      <c r="A119" s="452" t="s">
        <v>251</v>
      </c>
      <c r="B119" s="455"/>
      <c r="C119" s="456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0" t="s">
        <v>156</v>
      </c>
      <c r="B121" s="461"/>
      <c r="C121" s="461"/>
      <c r="D121" s="461"/>
      <c r="E121" s="461"/>
      <c r="F121" s="46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2" t="s">
        <v>34</v>
      </c>
      <c r="B133" s="455"/>
      <c r="C133" s="456"/>
      <c r="D133" s="331">
        <f>SUM(B122:C132)</f>
        <v>0</v>
      </c>
    </row>
    <row r="134" spans="1:6" x14ac:dyDescent="0.3">
      <c r="A134" s="452" t="s">
        <v>251</v>
      </c>
      <c r="B134" s="455"/>
      <c r="C134" s="456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0" t="s">
        <v>61</v>
      </c>
      <c r="B136" s="461"/>
      <c r="C136" s="461"/>
      <c r="D136" s="461"/>
      <c r="E136" s="461"/>
      <c r="F136" s="46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2" t="s">
        <v>34</v>
      </c>
      <c r="B149" s="455"/>
      <c r="C149" s="456"/>
      <c r="D149" s="331">
        <f>SUM(B137:C148)</f>
        <v>0</v>
      </c>
    </row>
    <row r="150" spans="1:6" x14ac:dyDescent="0.3">
      <c r="A150" s="452" t="s">
        <v>251</v>
      </c>
      <c r="B150" s="455"/>
      <c r="C150" s="456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0" t="s">
        <v>178</v>
      </c>
      <c r="B152" s="461"/>
      <c r="C152" s="461"/>
      <c r="D152" s="461"/>
      <c r="E152" s="461"/>
      <c r="F152" s="46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2" t="s">
        <v>34</v>
      </c>
      <c r="B161" s="453"/>
      <c r="C161" s="454"/>
      <c r="D161" s="334">
        <f>SUM(B153:C160)</f>
        <v>0</v>
      </c>
    </row>
    <row r="162" spans="1:6" x14ac:dyDescent="0.3">
      <c r="A162" s="452" t="s">
        <v>251</v>
      </c>
      <c r="B162" s="455"/>
      <c r="C162" s="456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0" t="s">
        <v>64</v>
      </c>
      <c r="B164" s="461"/>
      <c r="C164" s="461"/>
      <c r="D164" s="461"/>
      <c r="E164" s="461"/>
      <c r="F164" s="46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2" t="s">
        <v>34</v>
      </c>
      <c r="B169" s="455"/>
      <c r="C169" s="456"/>
      <c r="D169" s="331">
        <f>SUM(B165:C168)</f>
        <v>0</v>
      </c>
    </row>
    <row r="170" spans="1:6" x14ac:dyDescent="0.3">
      <c r="A170" s="452" t="s">
        <v>251</v>
      </c>
      <c r="B170" s="455"/>
      <c r="C170" s="456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2" t="s">
        <v>34</v>
      </c>
      <c r="B177" s="455"/>
      <c r="C177" s="456"/>
      <c r="D177" s="331">
        <f>SUM(B173:C176)</f>
        <v>0</v>
      </c>
    </row>
    <row r="178" spans="1:7" x14ac:dyDescent="0.3">
      <c r="A178" s="452" t="s">
        <v>251</v>
      </c>
      <c r="B178" s="455"/>
      <c r="C178" s="456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0" t="s">
        <v>65</v>
      </c>
      <c r="B180" s="461"/>
      <c r="C180" s="461"/>
      <c r="D180" s="461"/>
      <c r="E180" s="461"/>
      <c r="F180" s="46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2" t="s">
        <v>34</v>
      </c>
      <c r="B186" s="455"/>
      <c r="C186" s="456"/>
      <c r="D186" s="331">
        <f>SUM(B181:C185)</f>
        <v>0</v>
      </c>
    </row>
    <row r="187" spans="1:7" x14ac:dyDescent="0.3">
      <c r="A187" s="452" t="s">
        <v>251</v>
      </c>
      <c r="B187" s="455"/>
      <c r="C187" s="456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0" t="s">
        <v>177</v>
      </c>
      <c r="B189" s="461"/>
      <c r="C189" s="461"/>
      <c r="D189" s="461"/>
      <c r="E189" s="461"/>
      <c r="F189" s="46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2" t="s">
        <v>34</v>
      </c>
      <c r="B194" s="455"/>
      <c r="C194" s="456"/>
      <c r="D194" s="335">
        <f>SUM(B190:C193)</f>
        <v>0</v>
      </c>
    </row>
    <row r="195" spans="1:6" x14ac:dyDescent="0.3">
      <c r="A195" s="452" t="s">
        <v>251</v>
      </c>
      <c r="B195" s="455"/>
      <c r="C195" s="456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2019-04-15T12:43:19Z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