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15345" windowHeight="454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<sst xmlns="http://schemas.openxmlformats.org/spreadsheetml/2006/main" count="5924" uniqueCount="524">
  <si>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</si>
  <si>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</si>
  <si>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</si>
  <si>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</si>
  <si>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</si>
  <si>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</si>
  <si>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</si>
  <si>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</si>
  <si>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</si>
  <si>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</si>
  <si>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</si>
  <si>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</si>
  <si>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</si>
  <si>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</si>
  <si>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</si>
  <si>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</si>
  <si>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</si>
  <si>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</si>
  <si>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</si>
  <si>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</si>
  <si>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</si>
  <si>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</si>
  <si>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</si>
  <si>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</si>
  <si>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</si>
  <si>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</si>
  <si>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</si>
  <si>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</si>
  <si>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</si>
  <si>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</si>
  <si>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</si>
  <si>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</si>
  <si>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</si>
  <si>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</si>
  <si>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</si>
  <si>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</si>
  <si>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</si>
  <si>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</si>
  <si>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</si>
  <si>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</si>
  <si>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</si>
  <si>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</si>
  <si>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</si>
  <si>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</si>
  <si>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</si>
  <si>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</si>
  <si>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</si>
  <si>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</si>
  <si>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</si>
  <si>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</si>
  <si>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</si>
  <si>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</si>
  <si>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</si>
  <si>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</si>
  <si>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</si>
  <si>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</si>
  <si>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</si>
  <si>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</si>
  <si>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</si>
  <si>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</si>
  <si>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</si>
  <si>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</si>
  <si>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</si>
  <si>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</si>
  <si>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</si>
  <si>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</si>
  <si>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</si>
  <si>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</si>
  <si>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</si>
  <si>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</si>
  <si>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</si>
  <si>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</si>
  <si>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</si>
  <si>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</si>
  <si>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</si>
  <si>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</si>
  <si>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</si>
  <si>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</si>
  <si>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</si>
  <si>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</si>
  <si>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</si>
  <si>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</si>
  <si>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</si>
  <si>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</si>
  <si>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</si>
  <si>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</si>
  <si>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</si>
  <si>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</si>
  <si>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</si>
  <si>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</si>
  <si>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</si>
  <si>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</si>
  <si>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</si>
  <si>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</si>
  <si>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</si>
  <si>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</si>
  <si>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</si>
  <si>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</si>
  <si>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</si>
  <si>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</si>
  <si>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</si>
  <si>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</si>
  <si>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</si>
  <si>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</si>
  <si>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</si>
  <si>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</si>
  <si>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</si>
  <si>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</si>
  <si>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</si>
  <si>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</si>
  <si>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</si>
  <si>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</si>
  <si>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</si>
  <si>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</si>
  <si>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</si>
  <si>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</si>
  <si>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</si>
  <si>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</si>
  <si>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</si>
  <si>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</si>
  <si>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</si>
  <si>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</si>
  <si>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</si>
  <si>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</si>
  <si>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</si>
  <si>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</si>
  <si>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</si>
  <si>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</si>
  <si>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</si>
  <si>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</si>
  <si>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</si>
  <si>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</si>
  <si>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</si>
  <si>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</si>
  <si>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</si>
  <si>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</si>
  <si>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</si>
  <si>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</si>
  <si>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</si>
  <si>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</si>
  <si>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</si>
  <si>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</si>
  <si>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</si>
  <si>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</si>
  <si>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</si>
  <si>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</si>
  <si>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</si>
  <si>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</si>
  <si>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</si>
  <si>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</si>
  <si>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</si>
  <si>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</si>
  <si>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</si>
  <si>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</si>
  <si>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</si>
  <si>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</si>
  <si>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</si>
  <si>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</si>
  <si>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</si>
  <si>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</si>
  <si>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</si>
  <si>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</si>
  <si>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</si>
  <si>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</si>
  <si>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</si>
  <si>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</si>
  <si>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</si>
  <si>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</si>
  <si>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</si>
  <si>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</si>
  <si>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</si>
  <si>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</si>
  <si>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</si>
  <si>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</si>
  <si>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</si>
  <si>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</si>
  <si>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</si>
  <si>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</si>
  <si>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</si>
  <si>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</si>
  <si>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</si>
  <si>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</si>
  <si>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</si>
  <si>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</si>
  <si>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</si>
  <si>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</si>
  <si>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</si>
  <si>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</si>
  <si>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</si>
  <si>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</si>
  <si>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</si>
  <si>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</si>
  <si>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</si>
  <si>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</si>
  <si>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</si>
  <si>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</si>
  <si>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</si>
  <si>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</si>
  <si>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</si>
  <si>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</si>
  <si>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</si>
  <si>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</si>
  <si>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</si>
  <si>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</si>
  <si>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</si>
  <si>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</si>
  <si>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</si>
  <si>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</si>
  <si>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</si>
  <si>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</si>
  <si>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</si>
  <si>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</si>
  <si>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</si>
  <si>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</si>
  <si>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</si>
  <si>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</si>
  <si>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</si>
  <si>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</si>
  <si>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</si>
  <si>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</si>
  <si>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</si>
  <si>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</si>
  <si>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</si>
  <si>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</si>
  <si>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</si>
  <si>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</si>
  <si>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</si>
  <si>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</si>
  <si>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</si>
  <si>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</si>
  <si>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</si>
  <si>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</si>
  <si>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</si>
  <si>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</si>
  <si>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</si>
  <si>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</si>
  <si>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</si>
  <si>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</si>
  <si>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</si>
  <si>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</si>
  <si>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</si>
  <si>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</si>
  <si>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</si>
  <si>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</si>
  <si>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</si>
  <si>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</si>
  <si>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</si>
  <si>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</si>
  <si>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</si>
  <si>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</si>
  <si>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</si>
  <si>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</si>
  <si>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</si>
  <si>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</si>
  <si>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</si>
  <si>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</si>
  <si>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</si>
  <si>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</si>
  <si>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</si>
  <si>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</si>
  <si>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</si>
  <si>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</si>
  <si>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</si>
  <si>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</si>
  <si>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</si>
  <si>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</si>
  <si>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</si>
  <si>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</si>
  <si>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</si>
  <si>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</si>
  <si>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</si>
  <si>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</si>
  <si>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</si>
  <si>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</si>
  <si>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</si>
  <si>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</si>
  <si>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</si>
  <si>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</si>
  <si>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</si>
  <si>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</si>
  <si>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</si>
  <si>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</si>
  <si>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</si>
  <si>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</si>
  <si>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</si>
  <si>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</si>
  <si>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</si>
  <si>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</si>
  <si>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</si>
  <si>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</si>
  <si>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</si>
  <si>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</si>
  <si>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</si>
  <si>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</si>
  <si>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</si>
  <si>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</si>
  <si>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</si>
  <si>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</si>
  <si>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</si>
  <si>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</si>
  <si>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</si>
  <si>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</si>
  <si>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</si>
  <si>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</si>
  <si>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</si>
  <si>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</si>
  <si>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</si>
  <si>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</si>
  <si>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</si>
  <si>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</si>
  <si>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</si>
  <si>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</si>
  <si>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</si>
  <si>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</si>
  <si>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</si>
  <si>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</si>
  <si>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</si>
  <si>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</si>
  <si>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</si>
  <si>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</si>
  <si>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</si>
  <si>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</si>
  <si>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</si>
  <si>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</si>
  <si>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</si>
  <si>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</si>
  <si>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</si>
  <si>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</si>
  <si>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</si>
  <si>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</si>
  <si>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</si>
  <si>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</si>
  <si>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</si>
  <si>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</si>
  <si>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</si>
  <si>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</si>
  <si>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</si>
  <si>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</si>
  <si>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</si>
  <si>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</si>
  <si>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</si>
  <si>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</si>
  <si>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</si>
  <si>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</si>
  <si>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</si>
  <si>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</si>
  <si>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</si>
  <si>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</si>
  <si>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</si>
  <si>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</si>
  <si>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</si>
  <si>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</si>
  <si>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</si>
  <si>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</si>
  <si>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</si>
  <si>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</si>
  <si>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</si>
  <si>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</si>
  <si>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</si>
  <si>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</si>
  <si>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</si>
  <si>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</si>
  <si>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</si>
  <si>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</si>
  <si>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</si>
  <si>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</si>
  <si>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</si>
  <si>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</si>
  <si>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</si>
  <si>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</si>
  <si>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</si>
  <si>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</si>
  <si>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</si>
  <si>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</si>
  <si>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</si>
  <si>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</si>
  <si>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</si>
  <si>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</si>
  <si>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</si>
  <si>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</si>
  <si>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</si>
  <si>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</si>
  <si>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</si>
  <si>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</si>
  <si>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</si>
  <si>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</si>
  <si>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</si>
  <si>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</si>
  <si>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</si>
  <si>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</si>
  <si>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</si>
  <si>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</si>
  <si>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</si>
  <si>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</si>
  <si>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</si>
  <si>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</si>
  <si>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</si>
  <si>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</si>
  <si>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</si>
  <si>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</si>
  <si>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</si>
  <si>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</si>
  <si>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</si>
  <si>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</si>
  <si>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</si>
  <si>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</si>
  <si>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</si>
  <si>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</si>
  <si>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</si>
  <si>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</si>
  <si>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</si>
  <si>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</si>
  <si>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</si>
  <si>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</si>
  <si>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</si>
  <si>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</si>
  <si>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</si>
  <si>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</si>
  <si>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</si>
  <si>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</si>
  <si>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</si>
  <si>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</si>
  <si>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</si>
  <si>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</si>
  <si>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</si>
  <si>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</si>
  <si>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</si>
  <si>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</si>
  <si>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</si>
  <si>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</si>
  <si>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</si>
  <si>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</si>
  <si>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</si>
  <si>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</si>
  <si>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</si>
  <si>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</si>
  <si>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</si>
  <si>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</si>
  <si>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</si>
  <si>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</si>
  <si>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</si>
  <si>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</si>
  <si>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</si>
  <si>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</si>
  <si>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</si>
  <si>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</si>
  <si>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</si>
  <si>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</si>
  <si>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</si>
  <si>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</si>
  <si>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</si>
  <si>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</si>
  <si>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</si>
  <si>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</si>
  <si>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</si>
  <si>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</si>
  <si>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</si>
  <si>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</si>
  <si>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</si>
  <si>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</si>
  <si>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</si>
  <si>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</si>
  <si>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</si>
  <si>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</si>
  <si>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</si>
  <si>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</si>
  <si>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</si>
  <si>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</si>
  <si>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</si>
  <si>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</si>
  <si>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</si>
  <si>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</si>
  <si>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</si>
  <si>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</si>
  <si>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</si>
  <si>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5 Décembre - Le Kram</t>
  </si>
  <si>
    <t>Dr Raja Bouhalfaya</t>
  </si>
  <si>
    <t>Directeur du magasin et gestionnaire de stock</t>
  </si>
  <si>
    <t>Dernière vérification effectuée le 17/03/2019.</t>
  </si>
  <si>
    <t>Il s'agit d'une armoire froide destinée pour le stockage des produits.</t>
  </si>
  <si>
    <t>Une identification est requise au niveau du compartiment des produits retours de l'armoire froide.</t>
  </si>
  <si>
    <t>Utilisation du même thermomètre de la réception.</t>
  </si>
  <si>
    <t>Absence de stockage le jour de l'audit.</t>
  </si>
  <si>
    <t>Veuillez améliorer les opérations de nettoyage des meubles froids.</t>
  </si>
  <si>
    <t>Absence de la procédure de nettoyage relative au rayon.</t>
  </si>
  <si>
    <t>Prévoir la procédure de nettoyage.</t>
  </si>
  <si>
    <t>Veuillez renforcer le nettoyage à ce niveau.</t>
  </si>
  <si>
    <t>Derniers certificats d'aptitudes attribués le 19/09/2018.</t>
  </si>
  <si>
    <t>Absence de local poubelle au niveau du magasin.</t>
  </si>
  <si>
    <t>La procédure de destruction des produits n'était pas disponible le jour de l'audit.</t>
  </si>
  <si>
    <t>Prévoir ce document au niveau du magasin.</t>
  </si>
  <si>
    <t>Absence de papier essuie mains au niveau des vestiaires/sanitaires.
Non utilisation d'un savon bactéricide pour le lavage des mains.</t>
  </si>
  <si>
    <t>Absence de salle de pause au niveau du magasin.</t>
  </si>
  <si>
    <t>Le DEIV au niveau de la réserve n'était pas correctement fixé au sol.</t>
  </si>
  <si>
    <t>Aviser la société prestataire.</t>
  </si>
  <si>
    <t>Absence de la procédure de nettoyage relative à la réception alimentaire.</t>
  </si>
  <si>
    <t>Prévoir ce document au niveau de la réception.</t>
  </si>
  <si>
    <t>Prévoir un thermomètre pour ce rayon.</t>
  </si>
  <si>
    <t>Le sol au niveau de la zone de la réception était ébréché.</t>
  </si>
  <si>
    <t>L'étanchéité en dessous de la porte de la réception reste insuffisante, et cela vu le mauvais état du sol.</t>
  </si>
  <si>
    <t>Des réparations sont nécessaires à ce niveau.</t>
  </si>
  <si>
    <t>Procéder aux réparations nécessaires du sol.</t>
  </si>
  <si>
    <t>Taux d'hygrométrie mesurée: 42%.</t>
  </si>
  <si>
    <t>Il s'agit d'une armoire froide utilisée pour le stockage des produits.</t>
  </si>
  <si>
    <t xml:space="preserve">Présence d’une ouverture au niveau de la porte du box de la réception.
</t>
  </si>
  <si>
    <t>Prévoir la réparation de la porte du box de la réception.</t>
  </si>
  <si>
    <t>Meubles froids positifs:
Températures affichées: 4,1°C, 2,2°C, 3,5°C, 4,1°C.
Températures prélevées: 6,8°C, 6,6°C, 4,6°C , 5,5°C et 4,9°C;
Meubles froids négatifs:
Températures affichées: -18°C, -17°C et prélevées: -20°C et -21°C.</t>
  </si>
  <si>
    <t>Les distributeurs de savon liquide étaient endommagés au niveau des vestiaires hommes/femmes.</t>
  </si>
  <si>
    <t>La réparation de ces dispositifs est requise.</t>
  </si>
  <si>
    <t>Absence de distributeurs de papier au niveau des vestiaires hommes/femmes.</t>
  </si>
  <si>
    <t>Veuillez fournir ces éléments.</t>
  </si>
  <si>
    <t>Absence d'eau chaude au niveau du magasin.</t>
  </si>
  <si>
    <t>Avertir la société prestataire.</t>
  </si>
  <si>
    <t>La poubelle située au niveau de la zone de la réception, présentait une pédale endommagée et un couvercle non correctement fixé.</t>
  </si>
  <si>
    <t>Procéder à la réparation ou le remplacement de la poubelle.</t>
  </si>
  <si>
    <t>Absence de presse cartons au niveau du magasin.</t>
  </si>
  <si>
    <t>Certains écarts relevés lors des audits précédents n'étaient pas encore traités.</t>
  </si>
  <si>
    <t>Veuillez procéder à la réalisation des plans d'action établis.</t>
  </si>
  <si>
    <t>Utilisation de la même armoire froide un compartiment pour le stockage des produits et l'autre pour l'entreposage des produits retours frais.</t>
  </si>
  <si>
    <t>1/Présence de piqûres de moisissures au niveau des supports des porte-étiquettes.
2/Présence de poussières au niveau de certaines grilles de soufflage.
3/Manque de propreté au niveau de l'une des vitres séparatrices du meuble froid.</t>
  </si>
  <si>
    <t>Prévoir un dispositif de séchage des mains.
L'utilisation d'un savon bactéricide pour le lavage des mains est requise.</t>
  </si>
  <si>
    <t>Manque de propreté des étagères d'exposition des produits couscous, sucre et café.</t>
  </si>
  <si>
    <t>Développement de rouille au niveau de certaines étagères d'exposition.</t>
  </si>
  <si>
    <t>Procéder à l'entretien ou au remplacement de ces éléments.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</si>
</sst>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5472"/>
        <c:axId val="1208146016"/>
      </c:barChart>
      <c:catAx>
        <c:axId val="12081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6016"/>
        <c:crosses val="autoZero"/>
        <c:auto val="1"/>
        <c:lblAlgn val="ctr"/>
        <c:lblOffset val="100"/>
        <c:noMultiLvlLbl val="0"/>
      </c:catAx>
      <c:valAx>
        <c:axId val="120814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9552"/>
        <c:axId val="1209488800"/>
      </c:barChart>
      <c:catAx>
        <c:axId val="12094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8800"/>
        <c:crosses val="autoZero"/>
        <c:auto val="1"/>
        <c:lblAlgn val="ctr"/>
        <c:lblOffset val="100"/>
        <c:noMultiLvlLbl val="0"/>
      </c:catAx>
      <c:valAx>
        <c:axId val="120948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7376"/>
        <c:axId val="1209475200"/>
      </c:barChart>
      <c:catAx>
        <c:axId val="12094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75200"/>
        <c:crosses val="autoZero"/>
        <c:auto val="1"/>
        <c:lblAlgn val="ctr"/>
        <c:lblOffset val="100"/>
        <c:noMultiLvlLbl val="0"/>
      </c:catAx>
      <c:valAx>
        <c:axId val="120947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0096"/>
        <c:axId val="1209480640"/>
      </c:barChart>
      <c:catAx>
        <c:axId val="12094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0640"/>
        <c:crosses val="autoZero"/>
        <c:auto val="1"/>
        <c:lblAlgn val="ctr"/>
        <c:lblOffset val="100"/>
        <c:noMultiLvlLbl val="0"/>
      </c:catAx>
      <c:valAx>
        <c:axId val="120948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8464"/>
        <c:axId val="1209481184"/>
      </c:barChart>
      <c:catAx>
        <c:axId val="120947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1184"/>
        <c:crosses val="autoZero"/>
        <c:auto val="1"/>
        <c:lblAlgn val="ctr"/>
        <c:lblOffset val="100"/>
        <c:noMultiLvlLbl val="0"/>
      </c:catAx>
      <c:valAx>
        <c:axId val="12094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2816"/>
        <c:axId val="1210287904"/>
      </c:barChart>
      <c:catAx>
        <c:axId val="12094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7904"/>
        <c:crosses val="autoZero"/>
        <c:auto val="1"/>
        <c:lblAlgn val="ctr"/>
        <c:lblOffset val="100"/>
        <c:noMultiLvlLbl val="0"/>
      </c:catAx>
      <c:valAx>
        <c:axId val="121028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0.74242424242424243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82464"/>
        <c:axId val="1210288448"/>
      </c:barChart>
      <c:catAx>
        <c:axId val="12102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8448"/>
        <c:crosses val="autoZero"/>
        <c:auto val="1"/>
        <c:lblAlgn val="ctr"/>
        <c:lblOffset val="100"/>
        <c:noMultiLvlLbl val="0"/>
      </c:catAx>
      <c:valAx>
        <c:axId val="121028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8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0.92613636363636365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91168"/>
        <c:axId val="1210291712"/>
      </c:barChart>
      <c:catAx>
        <c:axId val="121029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1712"/>
        <c:crosses val="autoZero"/>
        <c:auto val="1"/>
        <c:lblAlgn val="ctr"/>
        <c:lblOffset val="100"/>
        <c:noMultiLvlLbl val="0"/>
      </c:catAx>
      <c:valAx>
        <c:axId val="12102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9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0.83428030303030298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10284640"/>
        <c:axId val="1210293344"/>
        <c:extLst/>
      </c:barChart>
      <c:catAx>
        <c:axId val="1210284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3344"/>
        <c:crosses val="autoZero"/>
        <c:auto val="1"/>
        <c:lblAlgn val="ctr"/>
        <c:lblOffset val="100"/>
        <c:noMultiLvlLbl val="0"/>
      </c:catAx>
      <c:valAx>
        <c:axId val="1210293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0.6542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0284096"/>
        <c:axId val="1210283008"/>
        <c:extLst/>
      </c:barChart>
      <c:catAx>
        <c:axId val="1210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3008"/>
        <c:crosses val="autoZero"/>
        <c:auto val="1"/>
        <c:lblAlgn val="ctr"/>
        <c:lblOffset val="100"/>
        <c:noMultiLvlLbl val="0"/>
      </c:catAx>
      <c:valAx>
        <c:axId val="121028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384"/>
        <c:axId val="1208143296"/>
      </c:barChart>
      <c:catAx>
        <c:axId val="12081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3296"/>
        <c:crosses val="autoZero"/>
        <c:auto val="1"/>
        <c:lblAlgn val="ctr"/>
        <c:lblOffset val="100"/>
        <c:noMultiLvlLbl val="0"/>
      </c:catAx>
      <c:valAx>
        <c:axId val="120814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928"/>
        <c:axId val="1208138400"/>
      </c:barChart>
      <c:catAx>
        <c:axId val="12081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400"/>
        <c:crosses val="autoZero"/>
        <c:auto val="1"/>
        <c:lblAlgn val="ctr"/>
        <c:lblOffset val="100"/>
        <c:noMultiLvlLbl val="0"/>
      </c:catAx>
      <c:valAx>
        <c:axId val="120813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6224"/>
        <c:axId val="1208140576"/>
      </c:barChart>
      <c:catAx>
        <c:axId val="120813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0576"/>
        <c:crosses val="autoZero"/>
        <c:auto val="1"/>
        <c:lblAlgn val="ctr"/>
        <c:lblOffset val="100"/>
        <c:noMultiLvlLbl val="0"/>
      </c:catAx>
      <c:valAx>
        <c:axId val="12081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6560"/>
        <c:axId val="1208137312"/>
      </c:barChart>
      <c:catAx>
        <c:axId val="120814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7312"/>
        <c:crosses val="autoZero"/>
        <c:auto val="1"/>
        <c:lblAlgn val="ctr"/>
        <c:lblOffset val="100"/>
        <c:noMultiLvlLbl val="0"/>
      </c:catAx>
      <c:valAx>
        <c:axId val="120813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3504"/>
        <c:axId val="1208138944"/>
      </c:barChart>
      <c:catAx>
        <c:axId val="120813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944"/>
        <c:crosses val="autoZero"/>
        <c:auto val="1"/>
        <c:lblAlgn val="ctr"/>
        <c:lblOffset val="100"/>
        <c:noMultiLvlLbl val="0"/>
      </c:catAx>
      <c:valAx>
        <c:axId val="120813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4448"/>
        <c:axId val="1209486624"/>
      </c:barChart>
      <c:catAx>
        <c:axId val="12094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6624"/>
        <c:crosses val="autoZero"/>
        <c:auto val="1"/>
        <c:lblAlgn val="ctr"/>
        <c:lblOffset val="100"/>
        <c:noMultiLvlLbl val="0"/>
      </c:catAx>
      <c:valAx>
        <c:axId val="120948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4656"/>
        <c:axId val="1209487168"/>
      </c:barChart>
      <c:catAx>
        <c:axId val="120947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7168"/>
        <c:crosses val="autoZero"/>
        <c:auto val="1"/>
        <c:lblAlgn val="ctr"/>
        <c:lblOffset val="100"/>
        <c:noMultiLvlLbl val="0"/>
      </c:catAx>
      <c:valAx>
        <c:axId val="12094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9888"/>
        <c:axId val="1209484992"/>
      </c:barChart>
      <c:catAx>
        <c:axId val="12094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4992"/>
        <c:crosses val="autoZero"/>
        <c:auto val="1"/>
        <c:lblAlgn val="ctr"/>
        <c:lblOffset val="100"/>
        <c:noMultiLvlLbl val="0"/>
      </c:catAx>
      <c:valAx>
        <c:axId val="120948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475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5 Décembre - Le Kram</v>
      </c>
    </row>
    <row r="24" spans="1:11" ht="33" customHeight="1" x14ac:dyDescent="0.25">
      <c r="A24" s="277" t="s">
        <v>280</v>
      </c>
      <c r="B24" s="339">
        <f>AVERAGE('A1 Exploitation'!D730,'A1 Technique'!D199)</f>
        <v>0.83428030303030298</v>
      </c>
      <c r="C24" s="339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9" t="e">
        <f>AVERAGE('A2 Exploitation'!D730,'A2 Technique'!D199)</f>
        <v>#DIV/0!</v>
      </c>
      <c r="C25" s="339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9" t="e">
        <f>AVERAGE('A3 Exploitation'!D730,'A3 Technique'!D199)</f>
        <v>#DIV/0!</v>
      </c>
      <c r="C26" s="339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9" t="e">
        <f>AVERAGE('A4 Exploitation'!D730,'A4 Technique'!D199)</f>
        <v>#DIV/0!</v>
      </c>
      <c r="C27" s="339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9"/>
      <c r="C28" s="339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9"/>
      <c r="C29" s="339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5 Décembre - Le Kram</v>
      </c>
    </row>
    <row r="34" spans="1:10" ht="33" customHeight="1" x14ac:dyDescent="0.25">
      <c r="A34" s="277" t="s">
        <v>280</v>
      </c>
      <c r="B34" s="339">
        <f>'A1 Exploitation'!D730</f>
        <v>0.92613636363636365</v>
      </c>
      <c r="C34" s="339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9" t="e">
        <f>'A2 Exploitation'!D730</f>
        <v>#DIV/0!</v>
      </c>
      <c r="C35" s="339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9" t="e">
        <f>'A3 Exploitation'!D730</f>
        <v>#DIV/0!</v>
      </c>
      <c r="C36" s="339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9" t="e">
        <f>'A4 Exploitation'!D730</f>
        <v>#DIV/0!</v>
      </c>
      <c r="C37" s="339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9"/>
      <c r="C38" s="339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9"/>
      <c r="C39" s="339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>5 Décembre - Le Kram</v>
      </c>
    </row>
    <row r="43" spans="1:10" ht="33" customHeight="1" x14ac:dyDescent="0.25">
      <c r="A43" s="277" t="s">
        <v>280</v>
      </c>
      <c r="B43" s="339">
        <f>AVERAGE('A1 Exploitation'!D728, 'A1 Technique'!D197)</f>
        <v>0.6542</v>
      </c>
      <c r="C43" s="339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9" t="e">
        <f>AVERAGE('A2 Exploitation'!D728, 'A2 Technique'!D197)</f>
        <v>#DIV/0!</v>
      </c>
      <c r="C44" s="339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9" t="e">
        <f>AVERAGE('A3 Exploitation'!D728, 'A3 Technique'!D197)</f>
        <v>#DIV/0!</v>
      </c>
      <c r="C45" s="339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9" t="e">
        <f>AVERAGE('A4 Exploitation'!D728, 'A4 Technique'!D197)</f>
        <v>#DIV/0!</v>
      </c>
      <c r="C46" s="339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9"/>
      <c r="C47" s="339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9"/>
      <c r="C48" s="339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5 Décembre - Le Kram</v>
      </c>
    </row>
    <row r="52" spans="1:10" ht="33" customHeight="1" x14ac:dyDescent="0.25">
      <c r="A52" s="277" t="s">
        <v>280</v>
      </c>
      <c r="B52" s="342">
        <f>'A1 Exploitation'!D48</f>
        <v>0.97058823529411764</v>
      </c>
      <c r="C52" s="342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2" t="e">
        <f>'A2 Exploitation'!D48</f>
        <v>#DIV/0!</v>
      </c>
      <c r="C53" s="342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2" t="e">
        <f>'A3 Exploitation'!D48</f>
        <v>#DIV/0!</v>
      </c>
      <c r="C54" s="342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2" t="e">
        <f>'A4 Exploitation'!D48</f>
        <v>#DIV/0!</v>
      </c>
      <c r="C55" s="342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2"/>
      <c r="C56" s="342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2"/>
      <c r="C57" s="342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5 Décembre - Le Kram</v>
      </c>
    </row>
    <row r="61" spans="1:10" ht="33" customHeight="1" x14ac:dyDescent="0.25">
      <c r="A61" s="277" t="s">
        <v>280</v>
      </c>
      <c r="B61" s="339" t="e">
        <f>'A1 Exploitation'!D131</f>
        <v>#DIV/0!</v>
      </c>
      <c r="C61" s="339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9" t="e">
        <f>'A2 Exploitation'!D131</f>
        <v>#DIV/0!</v>
      </c>
      <c r="C62" s="339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9" t="e">
        <f>'A3 Exploitation'!D131</f>
        <v>#DIV/0!</v>
      </c>
      <c r="C63" s="339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9" t="e">
        <f>'A4 Exploitation'!D131</f>
        <v>#DIV/0!</v>
      </c>
      <c r="C64" s="339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9"/>
      <c r="C65" s="339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9"/>
      <c r="C66" s="339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5 Décembre - Le Kram</v>
      </c>
    </row>
    <row r="70" spans="1:10" ht="33" customHeight="1" x14ac:dyDescent="0.25">
      <c r="A70" s="277" t="s">
        <v>280</v>
      </c>
      <c r="B70" s="339" t="e">
        <f>'A1 Exploitation'!D187</f>
        <v>#DIV/0!</v>
      </c>
      <c r="C70" s="339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9" t="e">
        <f>'A2 Exploitation'!D187</f>
        <v>#DIV/0!</v>
      </c>
      <c r="C71" s="339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9" t="e">
        <f>'A3 Exploitation'!D187</f>
        <v>#DIV/0!</v>
      </c>
      <c r="C72" s="339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9" t="e">
        <f>'A4 Exploitation'!D187</f>
        <v>#DIV/0!</v>
      </c>
      <c r="C73" s="339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9"/>
      <c r="C74" s="339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9"/>
      <c r="C75" s="339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5 Décembre - Le Kram</v>
      </c>
    </row>
    <row r="79" spans="1:10" ht="33" customHeight="1" x14ac:dyDescent="0.25">
      <c r="A79" s="277" t="s">
        <v>280</v>
      </c>
      <c r="B79" s="339" t="e">
        <f>'A1 Exploitation'!D249</f>
        <v>#DIV/0!</v>
      </c>
      <c r="C79" s="339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9" t="e">
        <f>'A2 Exploitation'!D249</f>
        <v>#DIV/0!</v>
      </c>
      <c r="C80" s="339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9" t="e">
        <f>'A3 Exploitation'!D249</f>
        <v>#DIV/0!</v>
      </c>
      <c r="C81" s="339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9" t="e">
        <f>'A4 Exploitation'!D249</f>
        <v>#DIV/0!</v>
      </c>
      <c r="C82" s="339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9"/>
      <c r="C83" s="339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9"/>
      <c r="C84" s="339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5 Décembre - Le Kram</v>
      </c>
    </row>
    <row r="88" spans="1:10" ht="33" customHeight="1" x14ac:dyDescent="0.25">
      <c r="A88" s="277" t="s">
        <v>280</v>
      </c>
      <c r="B88" s="339" t="e">
        <f>'A1 Exploitation'!D304</f>
        <v>#DIV/0!</v>
      </c>
      <c r="C88" s="339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9" t="e">
        <f>'A2 Exploitation'!D304</f>
        <v>#DIV/0!</v>
      </c>
      <c r="C89" s="339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9" t="e">
        <f>'A3 Exploitation'!D304</f>
        <v>#DIV/0!</v>
      </c>
      <c r="C90" s="339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9" t="e">
        <f>'A4 Exploitation'!D304</f>
        <v>#DIV/0!</v>
      </c>
      <c r="C91" s="339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9"/>
      <c r="C92" s="339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9"/>
      <c r="C93" s="339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5 Décembre - Le Kram</v>
      </c>
    </row>
    <row r="97" spans="1:10" ht="33" customHeight="1" x14ac:dyDescent="0.25">
      <c r="A97" s="277" t="s">
        <v>280</v>
      </c>
      <c r="B97" s="339" t="e">
        <f>'A1 Exploitation'!D371</f>
        <v>#DIV/0!</v>
      </c>
      <c r="C97" s="339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9" t="e">
        <f>'A2 Exploitation'!D371</f>
        <v>#DIV/0!</v>
      </c>
      <c r="C98" s="339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9" t="e">
        <f>'A3 Exploitation'!D371</f>
        <v>#DIV/0!</v>
      </c>
      <c r="C99" s="339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9" t="e">
        <f>'A4 Exploitation'!D371</f>
        <v>#DIV/0!</v>
      </c>
      <c r="C100" s="339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9"/>
      <c r="C101" s="339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9"/>
      <c r="C102" s="339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5 Décembre - Le Kram</v>
      </c>
    </row>
    <row r="106" spans="1:10" ht="33" customHeight="1" x14ac:dyDescent="0.25">
      <c r="A106" s="277" t="s">
        <v>280</v>
      </c>
      <c r="B106" s="339" t="e">
        <f>'A1 Exploitation'!D429</f>
        <v>#DIV/0!</v>
      </c>
      <c r="C106" s="339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9" t="e">
        <f>'A2 Exploitation'!D429</f>
        <v>#DIV/0!</v>
      </c>
      <c r="C107" s="339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9" t="e">
        <f>'A3 Exploitation'!D429</f>
        <v>#DIV/0!</v>
      </c>
      <c r="C108" s="339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9" t="e">
        <f>'A4 Exploitation'!D429</f>
        <v>#DIV/0!</v>
      </c>
      <c r="C109" s="339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9"/>
      <c r="C110" s="339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9"/>
      <c r="C111" s="339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5 Décembre - Le Kram</v>
      </c>
    </row>
    <row r="115" spans="1:10" ht="33" customHeight="1" x14ac:dyDescent="0.25">
      <c r="A115" s="277" t="s">
        <v>280</v>
      </c>
      <c r="B115" s="339" t="e">
        <f>'A1 Exploitation'!D476</f>
        <v>#DIV/0!</v>
      </c>
      <c r="C115" s="339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9" t="e">
        <f>'A2 Exploitation'!D476</f>
        <v>#DIV/0!</v>
      </c>
      <c r="C116" s="339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9" t="e">
        <f>'A3 Exploitation'!D476</f>
        <v>#DIV/0!</v>
      </c>
      <c r="C117" s="339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9" t="e">
        <f>'A4 Exploitation'!D476</f>
        <v>#DIV/0!</v>
      </c>
      <c r="C118" s="339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9"/>
      <c r="C119" s="339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9"/>
      <c r="C120" s="339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5 Décembre - Le Kram</v>
      </c>
    </row>
    <row r="124" spans="1:10" ht="33" customHeight="1" x14ac:dyDescent="0.25">
      <c r="A124" s="277" t="s">
        <v>280</v>
      </c>
      <c r="B124" s="339" t="e">
        <f>'A1 Exploitation'!D527</f>
        <v>#DIV/0!</v>
      </c>
      <c r="C124" s="339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9" t="e">
        <f>'A2 Exploitation'!D527</f>
        <v>#DIV/0!</v>
      </c>
      <c r="C125" s="339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9" t="e">
        <f>'A3 Exploitation'!D527</f>
        <v>#DIV/0!</v>
      </c>
      <c r="C126" s="339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9" t="e">
        <f>'A4 Exploitation'!D527</f>
        <v>#DIV/0!</v>
      </c>
      <c r="C127" s="339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9"/>
      <c r="C128" s="339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9"/>
      <c r="C129" s="339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5 Décembre - Le Kram</v>
      </c>
    </row>
    <row r="133" spans="1:10" ht="33" customHeight="1" x14ac:dyDescent="0.25">
      <c r="A133" s="277" t="s">
        <v>280</v>
      </c>
      <c r="B133" s="339" t="e">
        <f>'A1 Exploitation'!D570</f>
        <v>#DIV/0!</v>
      </c>
      <c r="C133" s="339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9" t="e">
        <f>'A2 Exploitation'!D570</f>
        <v>#DIV/0!</v>
      </c>
      <c r="C134" s="339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9" t="e">
        <f>'A3 Exploitation'!D570</f>
        <v>#DIV/0!</v>
      </c>
      <c r="C135" s="339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9" t="e">
        <f>'A4 Exploitation'!D570</f>
        <v>#DIV/0!</v>
      </c>
      <c r="C136" s="339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9"/>
      <c r="C137" s="339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9"/>
      <c r="C138" s="339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5 Décembre - Le Kram</v>
      </c>
    </row>
    <row r="142" spans="1:10" ht="33" customHeight="1" x14ac:dyDescent="0.25">
      <c r="A142" s="277" t="s">
        <v>280</v>
      </c>
      <c r="B142" s="339">
        <f>'A1 Exploitation'!D610</f>
        <v>0.95</v>
      </c>
      <c r="C142" s="339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9" t="e">
        <f>'A2 Exploitation'!D610</f>
        <v>#DIV/0!</v>
      </c>
      <c r="C143" s="339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9" t="e">
        <f>'A3 Exploitation'!D610</f>
        <v>#DIV/0!</v>
      </c>
      <c r="C144" s="339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9" t="e">
        <f>'A4 Exploitation'!D610</f>
        <v>#DIV/0!</v>
      </c>
      <c r="C145" s="339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9"/>
      <c r="C146" s="339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9"/>
      <c r="C147" s="339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5 Décembre - Le Kram</v>
      </c>
    </row>
    <row r="151" spans="1:10" ht="33" customHeight="1" x14ac:dyDescent="0.25">
      <c r="A151" s="277" t="s">
        <v>280</v>
      </c>
      <c r="B151" s="339">
        <f>'A1 Exploitation'!D673</f>
        <v>0.90909090909090906</v>
      </c>
      <c r="C151" s="339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9" t="e">
        <f>'A2 Exploitation'!D673</f>
        <v>#DIV/0!</v>
      </c>
      <c r="C152" s="339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9" t="e">
        <f>'A3 Exploitation'!D673</f>
        <v>#DIV/0!</v>
      </c>
      <c r="C153" s="339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9" t="e">
        <f>'A4 Exploitation'!D673</f>
        <v>#DIV/0!</v>
      </c>
      <c r="C154" s="339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9"/>
      <c r="C155" s="339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9"/>
      <c r="C156" s="339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1"/>
      <c r="C159" s="341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5 Décembre - Le Kram</v>
      </c>
    </row>
    <row r="161" spans="1:10" ht="33" customHeight="1" x14ac:dyDescent="0.25">
      <c r="A161" s="277" t="s">
        <v>280</v>
      </c>
      <c r="B161" s="339">
        <f>'A1 Exploitation'!D702</f>
        <v>0.875</v>
      </c>
      <c r="C161" s="339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9" t="e">
        <f>'A2 Exploitation'!D702</f>
        <v>#DIV/0!</v>
      </c>
      <c r="C162" s="339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9" t="e">
        <f>'A3 Exploitation'!D702</f>
        <v>#DIV/0!</v>
      </c>
      <c r="C163" s="339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9" t="e">
        <f>'A4 Exploitation'!D702</f>
        <v>#DIV/0!</v>
      </c>
      <c r="C164" s="339"/>
    </row>
    <row r="165" spans="1:10" ht="33" customHeight="1" x14ac:dyDescent="0.25">
      <c r="A165" s="276" t="s">
        <v>284</v>
      </c>
      <c r="B165" s="339"/>
      <c r="C165" s="339"/>
    </row>
    <row r="166" spans="1:10" ht="18" x14ac:dyDescent="0.25">
      <c r="A166" s="276" t="s">
        <v>285</v>
      </c>
      <c r="B166" s="339"/>
      <c r="C166" s="339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5 Décembre - Le Kram</v>
      </c>
    </row>
    <row r="170" spans="1:10" ht="33" customHeight="1" x14ac:dyDescent="0.25">
      <c r="A170" s="277" t="s">
        <v>280</v>
      </c>
      <c r="B170" s="339">
        <f>'A1 Exploitation'!D726</f>
        <v>0.91666666666666663</v>
      </c>
      <c r="C170" s="339"/>
    </row>
    <row r="171" spans="1:10" ht="33" customHeight="1" x14ac:dyDescent="0.25">
      <c r="A171" s="276" t="s">
        <v>281</v>
      </c>
      <c r="B171" s="339" t="e">
        <f>'A2 Exploitation'!D726</f>
        <v>#DIV/0!</v>
      </c>
      <c r="C171" s="339"/>
    </row>
    <row r="172" spans="1:10" ht="33" customHeight="1" x14ac:dyDescent="0.25">
      <c r="A172" s="277" t="s">
        <v>282</v>
      </c>
      <c r="B172" s="339" t="e">
        <f>'A3 Exploitation'!D726</f>
        <v>#DIV/0!</v>
      </c>
      <c r="C172" s="339"/>
    </row>
    <row r="173" spans="1:10" ht="33" customHeight="1" x14ac:dyDescent="0.25">
      <c r="A173" s="277" t="s">
        <v>283</v>
      </c>
      <c r="B173" s="339" t="e">
        <f>'A4 Exploitation'!D726</f>
        <v>#DIV/0!</v>
      </c>
      <c r="C173" s="339"/>
    </row>
    <row r="174" spans="1:10" ht="33" customHeight="1" x14ac:dyDescent="0.25">
      <c r="A174" s="276" t="s">
        <v>284</v>
      </c>
      <c r="B174" s="339"/>
      <c r="C174" s="339"/>
    </row>
    <row r="175" spans="1:10" ht="18" x14ac:dyDescent="0.25">
      <c r="A175" s="276" t="s">
        <v>285</v>
      </c>
      <c r="B175" s="339"/>
      <c r="C175" s="339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5 Décembre - Le Kram</v>
      </c>
    </row>
    <row r="179" spans="1:10" ht="33" customHeight="1" x14ac:dyDescent="0.25">
      <c r="A179" s="277" t="s">
        <v>280</v>
      </c>
      <c r="B179" s="339">
        <f>'A1 Technique'!D199</f>
        <v>0.74242424242424243</v>
      </c>
      <c r="C179" s="339"/>
    </row>
    <row r="180" spans="1:10" ht="33" customHeight="1" x14ac:dyDescent="0.25">
      <c r="A180" s="276" t="s">
        <v>281</v>
      </c>
      <c r="B180" s="339" t="e">
        <f>'A2 Technique'!D199</f>
        <v>#DIV/0!</v>
      </c>
      <c r="C180" s="339"/>
    </row>
    <row r="181" spans="1:10" ht="33" customHeight="1" x14ac:dyDescent="0.25">
      <c r="A181" s="277" t="s">
        <v>282</v>
      </c>
      <c r="B181" s="339" t="e">
        <f>'A3 Technique'!D199</f>
        <v>#DIV/0!</v>
      </c>
      <c r="C181" s="339"/>
    </row>
    <row r="182" spans="1:10" ht="33" customHeight="1" x14ac:dyDescent="0.25">
      <c r="A182" s="277" t="s">
        <v>283</v>
      </c>
      <c r="B182" s="339" t="e">
        <f>'A4 Technique'!D199</f>
        <v>#DIV/0!</v>
      </c>
      <c r="C182" s="339"/>
    </row>
    <row r="183" spans="1:10" ht="33" customHeight="1" x14ac:dyDescent="0.25">
      <c r="A183" s="276" t="s">
        <v>284</v>
      </c>
      <c r="B183" s="339"/>
      <c r="C183" s="339"/>
    </row>
    <row r="184" spans="1:10" ht="18" x14ac:dyDescent="0.25">
      <c r="A184" s="276" t="s">
        <v>285</v>
      </c>
      <c r="B184" s="339"/>
      <c r="C184" s="33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2" zoomScaleNormal="100" zoomScaleSheetLayoutView="62" workbookViewId="0">
      <selection activeCell="D592" sqref="D59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4"/>
      <c r="E1" s="414"/>
      <c r="F1" s="414"/>
      <c r="G1" s="41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5" t="s">
        <v>151</v>
      </c>
      <c r="B7" s="415"/>
      <c r="C7" s="415"/>
      <c r="D7" s="415"/>
      <c r="E7" s="415"/>
      <c r="F7" s="415"/>
      <c r="G7" s="82"/>
    </row>
    <row r="8" spans="1:7" ht="22.5" x14ac:dyDescent="0.45">
      <c r="A8" s="416" t="str">
        <f>'Page de garde'!D18</f>
        <v>5 Décembre - Le Kram</v>
      </c>
      <c r="B8" s="416"/>
      <c r="C8" s="416"/>
      <c r="D8" s="416"/>
      <c r="E8" s="416"/>
      <c r="F8" s="416"/>
      <c r="G8" s="82"/>
    </row>
    <row r="9" spans="1:7" ht="22.5" x14ac:dyDescent="0.45">
      <c r="A9" s="278" t="s">
        <v>39</v>
      </c>
      <c r="B9" s="417" t="s">
        <v>476</v>
      </c>
      <c r="C9" s="417"/>
      <c r="D9" s="417"/>
      <c r="E9" s="417"/>
      <c r="F9" s="417"/>
      <c r="G9" s="82"/>
    </row>
    <row r="10" spans="1:7" ht="22.5" x14ac:dyDescent="0.45">
      <c r="A10" s="279" t="s">
        <v>41</v>
      </c>
      <c r="B10" s="418" t="s">
        <v>477</v>
      </c>
      <c r="C10" s="418"/>
      <c r="D10" s="418"/>
      <c r="E10" s="418"/>
      <c r="F10" s="418"/>
      <c r="G10" s="82"/>
    </row>
    <row r="11" spans="1:7" ht="22.5" x14ac:dyDescent="0.45">
      <c r="A11" s="278" t="s">
        <v>40</v>
      </c>
      <c r="B11" s="413">
        <v>43570</v>
      </c>
      <c r="C11" s="413"/>
      <c r="D11" s="413"/>
      <c r="E11" s="413"/>
      <c r="F11" s="413"/>
      <c r="G11" s="82"/>
    </row>
    <row r="12" spans="1:7" ht="22.5" x14ac:dyDescent="0.45">
      <c r="A12" s="278" t="s">
        <v>200</v>
      </c>
      <c r="B12" s="419">
        <f>D730</f>
        <v>0.92613636363636365</v>
      </c>
      <c r="C12" s="419"/>
      <c r="D12" s="419"/>
      <c r="E12" s="419"/>
      <c r="F12" s="419"/>
      <c r="G12" s="82"/>
    </row>
    <row r="13" spans="1:7" ht="22.5" x14ac:dyDescent="0.45">
      <c r="A13" s="81"/>
      <c r="B13" s="79"/>
      <c r="C13" s="79"/>
      <c r="D13" s="414"/>
      <c r="E13" s="414"/>
      <c r="F13" s="414"/>
      <c r="G13" s="41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478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56.25" customHeight="1" x14ac:dyDescent="0.4">
      <c r="A41" s="88" t="s">
        <v>312</v>
      </c>
      <c r="B41" s="89">
        <v>1</v>
      </c>
      <c r="C41" s="89"/>
      <c r="D41" s="130" t="s">
        <v>495</v>
      </c>
      <c r="E41" s="90" t="s">
        <v>496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4" t="s">
        <v>350</v>
      </c>
      <c r="B65" s="424"/>
      <c r="C65" s="424"/>
      <c r="D65" s="424"/>
      <c r="E65" s="424"/>
      <c r="F65" s="42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5" t="s">
        <v>351</v>
      </c>
      <c r="B84" s="425"/>
      <c r="C84" s="425"/>
      <c r="D84" s="425"/>
      <c r="E84" s="425"/>
      <c r="F84" s="42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4" t="s">
        <v>352</v>
      </c>
      <c r="B104" s="424"/>
      <c r="C104" s="424"/>
      <c r="D104" s="424"/>
      <c r="E104" s="424"/>
      <c r="F104" s="42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4" t="s">
        <v>390</v>
      </c>
      <c r="B112" s="424"/>
      <c r="C112" s="424"/>
      <c r="D112" s="424"/>
      <c r="E112" s="424"/>
      <c r="F112" s="42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4" t="s">
        <v>310</v>
      </c>
      <c r="B121" s="424"/>
      <c r="C121" s="424"/>
      <c r="D121" s="424"/>
      <c r="E121" s="424"/>
      <c r="F121" s="42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6" t="s">
        <v>424</v>
      </c>
      <c r="B133" s="426"/>
      <c r="C133" s="426"/>
      <c r="D133" s="426"/>
      <c r="E133" s="426"/>
      <c r="F133" s="426"/>
      <c r="G133" s="83"/>
    </row>
    <row r="134" spans="1:16384" ht="22.5" customHeight="1" x14ac:dyDescent="0.4">
      <c r="A134" s="427"/>
      <c r="B134" s="427"/>
      <c r="C134" s="427"/>
      <c r="D134" s="427"/>
      <c r="E134" s="427"/>
      <c r="F134" s="427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8" t="s">
        <v>461</v>
      </c>
      <c r="B139" s="428"/>
      <c r="C139" s="428"/>
      <c r="D139" s="428"/>
      <c r="E139" s="428"/>
      <c r="F139" s="42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8" t="s">
        <v>349</v>
      </c>
      <c r="B147" s="378"/>
      <c r="C147" s="378"/>
      <c r="D147" s="378"/>
      <c r="E147" s="378"/>
      <c r="F147" s="37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28" t="s">
        <v>462</v>
      </c>
      <c r="B166" s="428"/>
      <c r="C166" s="428"/>
      <c r="D166" s="428"/>
      <c r="E166" s="428"/>
      <c r="F166" s="42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28" t="s">
        <v>310</v>
      </c>
      <c r="B177" s="428"/>
      <c r="C177" s="428"/>
      <c r="D177" s="428"/>
      <c r="E177" s="428"/>
      <c r="F177" s="42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79"/>
      <c r="C186" s="38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3" t="s">
        <v>34</v>
      </c>
      <c r="B203" s="374"/>
      <c r="C203" s="37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3" t="s">
        <v>34</v>
      </c>
      <c r="B227" s="374"/>
      <c r="C227" s="37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0" t="s">
        <v>310</v>
      </c>
      <c r="B236" s="421"/>
      <c r="C236" s="421"/>
      <c r="D236" s="42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3" t="s">
        <v>34</v>
      </c>
      <c r="B245" s="374"/>
      <c r="C245" s="37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3" t="s">
        <v>34</v>
      </c>
      <c r="B265" s="374"/>
      <c r="C265" s="37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23" t="s">
        <v>310</v>
      </c>
      <c r="B291" s="423"/>
      <c r="C291" s="423"/>
      <c r="D291" s="423"/>
      <c r="E291" s="423"/>
      <c r="F291" s="42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2" t="s">
        <v>310</v>
      </c>
      <c r="B358" s="432"/>
      <c r="C358" s="432"/>
      <c r="D358" s="432"/>
      <c r="E358" s="432"/>
      <c r="F358" s="43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6"/>
      <c r="C415" s="356"/>
      <c r="D415" s="356"/>
      <c r="E415" s="356"/>
      <c r="F415" s="356"/>
      <c r="G415" s="356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43570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1" t="s">
        <v>52</v>
      </c>
      <c r="B483" s="361"/>
      <c r="C483" s="361"/>
      <c r="D483" s="361"/>
      <c r="E483" s="361"/>
      <c r="F483" s="36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0"/>
      <c r="B517" s="390"/>
      <c r="C517" s="390"/>
      <c r="D517" s="390"/>
      <c r="E517" s="390"/>
      <c r="F517" s="390"/>
      <c r="G517" s="390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43570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98" t="s">
        <v>29</v>
      </c>
      <c r="C532" s="412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3"/>
      <c r="D535" s="433"/>
      <c r="E535" s="433"/>
      <c r="F535" s="43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3" t="s">
        <v>34</v>
      </c>
      <c r="B542" s="374"/>
      <c r="C542" s="37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3" t="s">
        <v>33</v>
      </c>
      <c r="B543" s="374"/>
      <c r="C543" s="37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81" t="s">
        <v>19</v>
      </c>
      <c r="B573" s="381"/>
      <c r="C573" s="381"/>
      <c r="D573" s="381"/>
      <c r="E573" s="381"/>
      <c r="F573" s="381"/>
      <c r="G573" s="83"/>
    </row>
    <row r="574" spans="1:7" ht="22.5" x14ac:dyDescent="0.4">
      <c r="A574" s="169">
        <f>B11</f>
        <v>43570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16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521</v>
      </c>
      <c r="E592" s="90" t="s">
        <v>486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76.5" customHeight="1" x14ac:dyDescent="0.4">
      <c r="A597" s="88" t="s">
        <v>150</v>
      </c>
      <c r="B597" s="89">
        <v>1</v>
      </c>
      <c r="C597" s="89"/>
      <c r="D597" s="117" t="s">
        <v>484</v>
      </c>
      <c r="E597" s="130" t="s">
        <v>485</v>
      </c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22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0.95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1" t="s">
        <v>8</v>
      </c>
      <c r="B612" s="381"/>
      <c r="C612" s="381"/>
      <c r="D612" s="381"/>
      <c r="E612" s="381"/>
      <c r="F612" s="381"/>
      <c r="G612" s="83"/>
    </row>
    <row r="613" spans="1:7" ht="22.5" x14ac:dyDescent="0.4">
      <c r="A613" s="105">
        <f>B11</f>
        <v>43570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6"/>
      <c r="D617" s="376"/>
      <c r="E617" s="376"/>
      <c r="F617" s="377"/>
      <c r="G617" s="83"/>
    </row>
    <row r="618" spans="1:7" ht="64.5" customHeight="1" x14ac:dyDescent="0.4">
      <c r="A618" s="108" t="s">
        <v>89</v>
      </c>
      <c r="B618" s="89">
        <v>2</v>
      </c>
      <c r="C618" s="89"/>
      <c r="D618" s="117" t="s">
        <v>479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126" x14ac:dyDescent="0.4">
      <c r="A620" s="106" t="s">
        <v>25</v>
      </c>
      <c r="B620" s="89">
        <v>1</v>
      </c>
      <c r="C620" s="89"/>
      <c r="D620" s="130" t="s">
        <v>518</v>
      </c>
      <c r="E620" s="90" t="s">
        <v>480</v>
      </c>
      <c r="F620" s="90"/>
      <c r="G620" s="83"/>
    </row>
    <row r="621" spans="1:7" ht="42" x14ac:dyDescent="0.4">
      <c r="A621" s="106" t="s">
        <v>11</v>
      </c>
      <c r="B621" s="89" t="s">
        <v>30</v>
      </c>
      <c r="C621" s="89"/>
      <c r="D621" s="90" t="s">
        <v>482</v>
      </c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481</v>
      </c>
      <c r="E624" s="90" t="s">
        <v>497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7</v>
      </c>
      <c r="E627" s="388"/>
      <c r="F627" s="383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0.7</v>
      </c>
      <c r="E628" s="389"/>
      <c r="F628" s="390"/>
      <c r="G628" s="83"/>
    </row>
    <row r="629" spans="1:7" ht="21" x14ac:dyDescent="0.4">
      <c r="A629" s="104"/>
      <c r="B629" s="83"/>
      <c r="C629" s="387"/>
      <c r="D629" s="387"/>
      <c r="E629" s="387"/>
      <c r="F629" s="38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68" x14ac:dyDescent="0.4">
      <c r="A631" s="88" t="s">
        <v>83</v>
      </c>
      <c r="B631" s="89">
        <v>1</v>
      </c>
      <c r="C631" s="89"/>
      <c r="D631" s="130" t="s">
        <v>519</v>
      </c>
      <c r="E631" s="117" t="s">
        <v>483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3" t="s">
        <v>34</v>
      </c>
      <c r="B639" s="374"/>
      <c r="C639" s="375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6"/>
      <c r="D642" s="376"/>
      <c r="E642" s="376"/>
      <c r="F642" s="37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3" t="s">
        <v>34</v>
      </c>
      <c r="B650" s="374"/>
      <c r="C650" s="375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4"/>
      <c r="B652" s="384"/>
      <c r="C652" s="384"/>
      <c r="D652" s="384"/>
      <c r="E652" s="384"/>
      <c r="F652" s="384"/>
      <c r="G652" s="384"/>
    </row>
    <row r="653" spans="1:16382" ht="24.75" x14ac:dyDescent="0.4">
      <c r="A653" s="241" t="s">
        <v>26</v>
      </c>
      <c r="B653" s="376"/>
      <c r="C653" s="376"/>
      <c r="D653" s="376"/>
      <c r="E653" s="376"/>
      <c r="F653" s="377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63" x14ac:dyDescent="0.4">
      <c r="A660" s="88" t="s">
        <v>150</v>
      </c>
      <c r="B660" s="89">
        <v>1</v>
      </c>
      <c r="C660" s="89"/>
      <c r="D660" s="96" t="s">
        <v>484</v>
      </c>
      <c r="E660" s="90" t="s">
        <v>485</v>
      </c>
      <c r="F660" s="90"/>
      <c r="G660" s="79"/>
    </row>
    <row r="661" spans="1:7" ht="21" x14ac:dyDescent="0.4">
      <c r="A661" s="429" t="s">
        <v>310</v>
      </c>
      <c r="B661" s="430"/>
      <c r="C661" s="430"/>
      <c r="D661" s="430"/>
      <c r="E661" s="430"/>
      <c r="F661" s="43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0.90909090909090906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1" t="s">
        <v>355</v>
      </c>
      <c r="B676" s="381"/>
      <c r="C676" s="381"/>
      <c r="D676" s="381"/>
      <c r="E676" s="381"/>
      <c r="F676" s="381"/>
      <c r="G676" s="83"/>
    </row>
    <row r="677" spans="1:7" ht="21" x14ac:dyDescent="0.4">
      <c r="A677" s="169">
        <f>B11</f>
        <v>43570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 t="s">
        <v>487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1</v>
      </c>
      <c r="C692" s="185"/>
      <c r="D692" s="176" t="s">
        <v>493</v>
      </c>
      <c r="E692" s="90" t="s">
        <v>494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7" t="s">
        <v>488</v>
      </c>
      <c r="E696" s="103"/>
      <c r="F696" s="90"/>
      <c r="G696" s="83"/>
    </row>
    <row r="697" spans="1:7" ht="63" x14ac:dyDescent="0.4">
      <c r="A697" s="177" t="s">
        <v>318</v>
      </c>
      <c r="B697" s="89">
        <v>0</v>
      </c>
      <c r="C697" s="99"/>
      <c r="D697" s="88" t="s">
        <v>489</v>
      </c>
      <c r="E697" s="90" t="s">
        <v>490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2" t="s">
        <v>459</v>
      </c>
      <c r="B704" s="382"/>
      <c r="C704" s="382"/>
      <c r="D704" s="382"/>
      <c r="E704" s="382"/>
      <c r="F704" s="382"/>
      <c r="G704" s="184"/>
    </row>
    <row r="705" spans="1:7" ht="21" customHeight="1" x14ac:dyDescent="0.4">
      <c r="A705" s="169">
        <f>B11</f>
        <v>43570</v>
      </c>
      <c r="B705" s="83"/>
      <c r="C705" s="83"/>
      <c r="D705" s="183"/>
      <c r="E705" s="183"/>
      <c r="F705" s="183"/>
      <c r="G705" s="184"/>
    </row>
    <row r="706" spans="1:7" ht="21" x14ac:dyDescent="0.4">
      <c r="A706" s="397" t="s">
        <v>28</v>
      </c>
      <c r="B706" s="398" t="s">
        <v>29</v>
      </c>
      <c r="C706" s="398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147" x14ac:dyDescent="0.4">
      <c r="A714" s="182" t="s">
        <v>321</v>
      </c>
      <c r="B714" s="185">
        <v>1</v>
      </c>
      <c r="C714" s="185"/>
      <c r="D714" s="109" t="s">
        <v>491</v>
      </c>
      <c r="E714" s="109" t="s">
        <v>520</v>
      </c>
      <c r="F714" s="135"/>
      <c r="G714" s="184"/>
    </row>
    <row r="715" spans="1:7" ht="21" x14ac:dyDescent="0.4">
      <c r="A715" s="284" t="s">
        <v>34</v>
      </c>
      <c r="B715" s="385"/>
      <c r="C715" s="386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85"/>
      <c r="C716" s="386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 t="s">
        <v>30</v>
      </c>
      <c r="C720" s="185"/>
      <c r="D720" s="109" t="s">
        <v>492</v>
      </c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11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0.91666666666666663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0.93340000000000001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163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0.92613636363636365</v>
      </c>
      <c r="E730" s="3"/>
      <c r="F730" s="3"/>
    </row>
  </sheetData>
  <sheetProtection algorithmName="SHA-512" hashValue="j2ezY1LB/xb8o17xZcKbRHX03yGVAtZA6nS8HrvOAziaBYdM8Vg7hqrrdnel3nFzZ3yBUYwLHL0eo54NBb5vgA==" saltValue="HNKQ2tcRChkMU51d9aWxxA==" spinCount="100000" sheet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2:C542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483:F483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599:B605 B122:B128 B681:B700 B654:B660 B85:B102 B312:B319 B379:B389 B465:B471 B519:B525 B417:B424 B492:B504 B292:B299 B719:B721 B662:B668 B437:B444 B66:B82 B257:B264 B348:B356 B178:B185 B536:B541 B643:B649 B269:B289 B231:B235 B710:B714 B105:B110 B140:B146 B237:B244 B449:B463 B528:B529 B484:B490 B631:B638 B30:B37 B579:B587 B592:B597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48" sqref="E4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5 Décembre - Le Kram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Dr Raja Bouhalfaya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du magasin et gestionnaire de stock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43570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>
        <f>D199</f>
        <v>0.74242424242424243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4"/>
      <c r="E12" s="414"/>
      <c r="F12" s="414"/>
      <c r="G12" s="414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499</v>
      </c>
      <c r="E17" s="43" t="s">
        <v>500</v>
      </c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49.5" x14ac:dyDescent="0.3">
      <c r="A19" s="4" t="s">
        <v>68</v>
      </c>
      <c r="B19" s="42">
        <v>1</v>
      </c>
      <c r="C19" s="42"/>
      <c r="D19" s="338" t="s">
        <v>498</v>
      </c>
      <c r="E19" s="43" t="s">
        <v>501</v>
      </c>
      <c r="F19" s="42"/>
    </row>
    <row r="20" spans="1:7" ht="49.5" x14ac:dyDescent="0.3">
      <c r="A20" s="4" t="s">
        <v>129</v>
      </c>
      <c r="B20" s="42">
        <v>1</v>
      </c>
      <c r="C20" s="42"/>
      <c r="D20" s="338" t="s">
        <v>504</v>
      </c>
      <c r="E20" s="43" t="s">
        <v>505</v>
      </c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5</v>
      </c>
    </row>
    <row r="23" spans="1:7" x14ac:dyDescent="0.3">
      <c r="A23" s="440" t="s">
        <v>251</v>
      </c>
      <c r="B23" s="441"/>
      <c r="C23" s="442"/>
      <c r="D23" s="332">
        <f>D22/(COUNT(B17:C21)*2)</f>
        <v>0.625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66" x14ac:dyDescent="0.3">
      <c r="A48" s="4" t="s">
        <v>192</v>
      </c>
      <c r="B48" s="42">
        <v>1</v>
      </c>
      <c r="C48" s="42"/>
      <c r="D48" s="338" t="s">
        <v>522</v>
      </c>
      <c r="E48" s="58" t="s">
        <v>523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502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9</v>
      </c>
    </row>
    <row r="53" spans="1:6" x14ac:dyDescent="0.3">
      <c r="A53" s="440" t="s">
        <v>251</v>
      </c>
      <c r="B53" s="441"/>
      <c r="C53" s="442"/>
      <c r="D53" s="332">
        <f>D52/(COUNT(B46:C51)*2)</f>
        <v>0.9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338" t="s">
        <v>503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132.75" x14ac:dyDescent="0.35">
      <c r="A60" s="15" t="s">
        <v>182</v>
      </c>
      <c r="B60" s="42">
        <v>2</v>
      </c>
      <c r="C60" s="4" t="str">
        <f>IF(B60=0, -5, "0")</f>
        <v>0</v>
      </c>
      <c r="D60" s="43" t="s">
        <v>506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14</v>
      </c>
    </row>
    <row r="64" spans="1:6" x14ac:dyDescent="0.3">
      <c r="A64" s="440" t="s">
        <v>251</v>
      </c>
      <c r="B64" s="441"/>
      <c r="C64" s="442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507</v>
      </c>
      <c r="E155" s="43" t="s">
        <v>508</v>
      </c>
      <c r="F155" s="42"/>
    </row>
    <row r="156" spans="1:6" ht="33.75" x14ac:dyDescent="0.35">
      <c r="A156" s="14" t="s">
        <v>263</v>
      </c>
      <c r="B156" s="42">
        <v>0</v>
      </c>
      <c r="C156" s="4">
        <f>IF(B156=0, -5, "0")</f>
        <v>-5</v>
      </c>
      <c r="D156" s="43" t="s">
        <v>509</v>
      </c>
      <c r="E156" s="43" t="s">
        <v>510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 t="s">
        <v>30</v>
      </c>
      <c r="C159" s="42"/>
      <c r="D159" s="43" t="s">
        <v>492</v>
      </c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4</v>
      </c>
    </row>
    <row r="162" spans="1:6" x14ac:dyDescent="0.3">
      <c r="A162" s="440" t="s">
        <v>251</v>
      </c>
      <c r="B162" s="441"/>
      <c r="C162" s="442"/>
      <c r="D162" s="332">
        <f>D161/(COUNT(B153:C160)*2)</f>
        <v>0.2857142857142857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33" x14ac:dyDescent="0.3">
      <c r="A168" s="4" t="s">
        <v>73</v>
      </c>
      <c r="B168" s="42" t="s">
        <v>30</v>
      </c>
      <c r="C168" s="42"/>
      <c r="D168" s="43" t="s">
        <v>511</v>
      </c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2</v>
      </c>
    </row>
    <row r="170" spans="1:6" x14ac:dyDescent="0.3">
      <c r="A170" s="440" t="s">
        <v>251</v>
      </c>
      <c r="B170" s="441"/>
      <c r="C170" s="44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ht="33" x14ac:dyDescent="0.3">
      <c r="A173" s="4" t="s">
        <v>152</v>
      </c>
      <c r="B173" s="42">
        <v>1</v>
      </c>
      <c r="C173" s="42"/>
      <c r="D173" s="43" t="s">
        <v>493</v>
      </c>
      <c r="E173" s="43" t="s">
        <v>512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7</v>
      </c>
    </row>
    <row r="178" spans="1:7" x14ac:dyDescent="0.3">
      <c r="A178" s="440" t="s">
        <v>251</v>
      </c>
      <c r="B178" s="441"/>
      <c r="C178" s="442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ht="33" x14ac:dyDescent="0.3">
      <c r="A181" s="16" t="s">
        <v>270</v>
      </c>
      <c r="B181" s="42" t="s">
        <v>30</v>
      </c>
      <c r="C181" s="42"/>
      <c r="D181" s="43" t="s">
        <v>488</v>
      </c>
      <c r="E181" s="43"/>
      <c r="F181" s="42"/>
    </row>
    <row r="182" spans="1:7" ht="66" x14ac:dyDescent="0.3">
      <c r="A182" s="16" t="s">
        <v>181</v>
      </c>
      <c r="B182" s="42">
        <v>1</v>
      </c>
      <c r="C182" s="42"/>
      <c r="D182" s="43" t="s">
        <v>513</v>
      </c>
      <c r="E182" s="43" t="s">
        <v>514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ht="33" x14ac:dyDescent="0.3">
      <c r="A184" s="4" t="s">
        <v>199</v>
      </c>
      <c r="B184" s="42" t="s">
        <v>30</v>
      </c>
      <c r="C184" s="42"/>
      <c r="D184" s="43" t="s">
        <v>515</v>
      </c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5</v>
      </c>
    </row>
    <row r="187" spans="1:7" x14ac:dyDescent="0.3">
      <c r="A187" s="440" t="s">
        <v>251</v>
      </c>
      <c r="B187" s="441"/>
      <c r="C187" s="442"/>
      <c r="D187" s="332">
        <f>D186/(COUNT(B181:C185)*2)</f>
        <v>0.83333333333333337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ht="49.5" x14ac:dyDescent="0.3">
      <c r="A190" s="16" t="s">
        <v>308</v>
      </c>
      <c r="B190" s="42">
        <v>1</v>
      </c>
      <c r="C190" s="42"/>
      <c r="D190" s="58" t="s">
        <v>516</v>
      </c>
      <c r="E190" s="43" t="s">
        <v>517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3</v>
      </c>
    </row>
    <row r="195" spans="1:6" x14ac:dyDescent="0.3">
      <c r="A195" s="440" t="s">
        <v>251</v>
      </c>
      <c r="B195" s="441"/>
      <c r="C195" s="442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0.375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49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0.74242424242424243</v>
      </c>
    </row>
  </sheetData>
  <sheetProtection algorithmName="SHA-512" hashValue="gd5TKR80u9RthI+wmDiQ3jJ7q2yLBDBVEur9JQCcd+lelXrmh1tZRGl3IQn797U5E8oMZOvOWwTOYRI6cRQwSg==" saltValue="lurlKj8CL6xAXxej+5AV0Q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4"/>
      <c r="E1" s="414"/>
      <c r="F1" s="414"/>
      <c r="G1" s="41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5" t="s">
        <v>151</v>
      </c>
      <c r="B7" s="415"/>
      <c r="C7" s="415"/>
      <c r="D7" s="415"/>
      <c r="E7" s="415"/>
      <c r="F7" s="415"/>
      <c r="G7" s="82"/>
    </row>
    <row r="8" spans="1:7" ht="22.5" x14ac:dyDescent="0.45">
      <c r="A8" s="416" t="str">
        <f>'Page de garde'!D18</f>
        <v>5 Décembre - Le Kram</v>
      </c>
      <c r="B8" s="416"/>
      <c r="C8" s="416"/>
      <c r="D8" s="416"/>
      <c r="E8" s="416"/>
      <c r="F8" s="416"/>
      <c r="G8" s="82"/>
    </row>
    <row r="9" spans="1:7" ht="22.5" x14ac:dyDescent="0.45">
      <c r="A9" s="278" t="s">
        <v>39</v>
      </c>
      <c r="B9" s="417"/>
      <c r="C9" s="417"/>
      <c r="D9" s="417"/>
      <c r="E9" s="417"/>
      <c r="F9" s="417"/>
      <c r="G9" s="82"/>
    </row>
    <row r="10" spans="1:7" ht="22.5" x14ac:dyDescent="0.45">
      <c r="A10" s="279" t="s">
        <v>41</v>
      </c>
      <c r="B10" s="418"/>
      <c r="C10" s="418"/>
      <c r="D10" s="418"/>
      <c r="E10" s="418"/>
      <c r="F10" s="418"/>
      <c r="G10" s="82"/>
    </row>
    <row r="11" spans="1:7" ht="22.5" x14ac:dyDescent="0.45">
      <c r="A11" s="278" t="s">
        <v>40</v>
      </c>
      <c r="B11" s="413"/>
      <c r="C11" s="413"/>
      <c r="D11" s="413"/>
      <c r="E11" s="413"/>
      <c r="F11" s="413"/>
      <c r="G11" s="82"/>
    </row>
    <row r="12" spans="1:7" ht="22.5" x14ac:dyDescent="0.45">
      <c r="A12" s="278" t="s">
        <v>200</v>
      </c>
      <c r="B12" s="419" t="e">
        <f>D730</f>
        <v>#DIV/0!</v>
      </c>
      <c r="C12" s="419"/>
      <c r="D12" s="419"/>
      <c r="E12" s="419"/>
      <c r="F12" s="419"/>
      <c r="G12" s="82"/>
    </row>
    <row r="13" spans="1:7" ht="22.5" x14ac:dyDescent="0.45">
      <c r="A13" s="81"/>
      <c r="B13" s="79"/>
      <c r="C13" s="79"/>
      <c r="D13" s="414"/>
      <c r="E13" s="414"/>
      <c r="F13" s="414"/>
      <c r="G13" s="41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4" t="s">
        <v>350</v>
      </c>
      <c r="B65" s="424"/>
      <c r="C65" s="424"/>
      <c r="D65" s="424"/>
      <c r="E65" s="424"/>
      <c r="F65" s="42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5" t="s">
        <v>351</v>
      </c>
      <c r="B84" s="425"/>
      <c r="C84" s="425"/>
      <c r="D84" s="425"/>
      <c r="E84" s="425"/>
      <c r="F84" s="42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4" t="s">
        <v>352</v>
      </c>
      <c r="B104" s="424"/>
      <c r="C104" s="424"/>
      <c r="D104" s="424"/>
      <c r="E104" s="424"/>
      <c r="F104" s="42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4" t="s">
        <v>390</v>
      </c>
      <c r="B112" s="424"/>
      <c r="C112" s="424"/>
      <c r="D112" s="424"/>
      <c r="E112" s="424"/>
      <c r="F112" s="42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4" t="s">
        <v>310</v>
      </c>
      <c r="B121" s="424"/>
      <c r="C121" s="424"/>
      <c r="D121" s="424"/>
      <c r="E121" s="424"/>
      <c r="F121" s="42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6" t="s">
        <v>424</v>
      </c>
      <c r="B133" s="426"/>
      <c r="C133" s="426"/>
      <c r="D133" s="426"/>
      <c r="E133" s="426"/>
      <c r="F133" s="426"/>
      <c r="G133" s="83"/>
    </row>
    <row r="134" spans="1:16384" ht="22.5" customHeight="1" x14ac:dyDescent="0.4">
      <c r="A134" s="427"/>
      <c r="B134" s="427"/>
      <c r="C134" s="427"/>
      <c r="D134" s="427"/>
      <c r="E134" s="427"/>
      <c r="F134" s="427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8" t="s">
        <v>461</v>
      </c>
      <c r="B139" s="428"/>
      <c r="C139" s="428"/>
      <c r="D139" s="428"/>
      <c r="E139" s="428"/>
      <c r="F139" s="42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8" t="s">
        <v>349</v>
      </c>
      <c r="B147" s="378"/>
      <c r="C147" s="378"/>
      <c r="D147" s="378"/>
      <c r="E147" s="378"/>
      <c r="F147" s="37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28" t="s">
        <v>462</v>
      </c>
      <c r="B166" s="428"/>
      <c r="C166" s="428"/>
      <c r="D166" s="428"/>
      <c r="E166" s="428"/>
      <c r="F166" s="42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28" t="s">
        <v>310</v>
      </c>
      <c r="B177" s="428"/>
      <c r="C177" s="428"/>
      <c r="D177" s="428"/>
      <c r="E177" s="428"/>
      <c r="F177" s="42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79"/>
      <c r="C186" s="38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3" t="s">
        <v>34</v>
      </c>
      <c r="B203" s="374"/>
      <c r="C203" s="37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3" t="s">
        <v>34</v>
      </c>
      <c r="B227" s="374"/>
      <c r="C227" s="37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0" t="s">
        <v>310</v>
      </c>
      <c r="B236" s="421"/>
      <c r="C236" s="421"/>
      <c r="D236" s="42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3" t="s">
        <v>34</v>
      </c>
      <c r="B245" s="374"/>
      <c r="C245" s="37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3" t="s">
        <v>34</v>
      </c>
      <c r="B265" s="374"/>
      <c r="C265" s="37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23" t="s">
        <v>310</v>
      </c>
      <c r="B291" s="423"/>
      <c r="C291" s="423"/>
      <c r="D291" s="423"/>
      <c r="E291" s="423"/>
      <c r="F291" s="42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2" t="s">
        <v>310</v>
      </c>
      <c r="B358" s="432"/>
      <c r="C358" s="432"/>
      <c r="D358" s="432"/>
      <c r="E358" s="432"/>
      <c r="F358" s="43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6"/>
      <c r="C415" s="356"/>
      <c r="D415" s="356"/>
      <c r="E415" s="356"/>
      <c r="F415" s="356"/>
      <c r="G415" s="356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1" t="s">
        <v>52</v>
      </c>
      <c r="B483" s="361"/>
      <c r="C483" s="361"/>
      <c r="D483" s="361"/>
      <c r="E483" s="361"/>
      <c r="F483" s="36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0"/>
      <c r="B517" s="390"/>
      <c r="C517" s="390"/>
      <c r="D517" s="390"/>
      <c r="E517" s="390"/>
      <c r="F517" s="390"/>
      <c r="G517" s="390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98" t="s">
        <v>29</v>
      </c>
      <c r="C532" s="412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3"/>
      <c r="D535" s="433"/>
      <c r="E535" s="433"/>
      <c r="F535" s="43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3" t="s">
        <v>34</v>
      </c>
      <c r="B542" s="374"/>
      <c r="C542" s="37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3" t="s">
        <v>33</v>
      </c>
      <c r="B543" s="374"/>
      <c r="C543" s="37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81" t="s">
        <v>19</v>
      </c>
      <c r="B573" s="381"/>
      <c r="C573" s="381"/>
      <c r="D573" s="381"/>
      <c r="E573" s="381"/>
      <c r="F573" s="38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1" t="s">
        <v>8</v>
      </c>
      <c r="B612" s="381"/>
      <c r="C612" s="381"/>
      <c r="D612" s="381"/>
      <c r="E612" s="381"/>
      <c r="F612" s="38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6"/>
      <c r="D617" s="376"/>
      <c r="E617" s="376"/>
      <c r="F617" s="37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88"/>
      <c r="F627" s="383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9"/>
      <c r="F628" s="390"/>
      <c r="G628" s="83"/>
    </row>
    <row r="629" spans="1:7" ht="21" x14ac:dyDescent="0.4">
      <c r="A629" s="104"/>
      <c r="B629" s="83"/>
      <c r="C629" s="387"/>
      <c r="D629" s="387"/>
      <c r="E629" s="387"/>
      <c r="F629" s="38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3" t="s">
        <v>34</v>
      </c>
      <c r="B639" s="374"/>
      <c r="C639" s="375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6"/>
      <c r="D642" s="376"/>
      <c r="E642" s="376"/>
      <c r="F642" s="37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3" t="s">
        <v>34</v>
      </c>
      <c r="B650" s="374"/>
      <c r="C650" s="375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4"/>
      <c r="B652" s="384"/>
      <c r="C652" s="384"/>
      <c r="D652" s="384"/>
      <c r="E652" s="384"/>
      <c r="F652" s="384"/>
      <c r="G652" s="384"/>
    </row>
    <row r="653" spans="1:16382" ht="24.75" x14ac:dyDescent="0.4">
      <c r="A653" s="241" t="s">
        <v>26</v>
      </c>
      <c r="B653" s="376"/>
      <c r="C653" s="376"/>
      <c r="D653" s="376"/>
      <c r="E653" s="376"/>
      <c r="F653" s="37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29" t="s">
        <v>310</v>
      </c>
      <c r="B661" s="430"/>
      <c r="C661" s="430"/>
      <c r="D661" s="430"/>
      <c r="E661" s="430"/>
      <c r="F661" s="43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1" t="s">
        <v>355</v>
      </c>
      <c r="B676" s="381"/>
      <c r="C676" s="381"/>
      <c r="D676" s="381"/>
      <c r="E676" s="381"/>
      <c r="F676" s="38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2" t="s">
        <v>459</v>
      </c>
      <c r="B704" s="382"/>
      <c r="C704" s="382"/>
      <c r="D704" s="382"/>
      <c r="E704" s="382"/>
      <c r="F704" s="38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7" t="s">
        <v>28</v>
      </c>
      <c r="B706" s="398" t="s">
        <v>29</v>
      </c>
      <c r="C706" s="398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5"/>
      <c r="C715" s="38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5"/>
      <c r="C716" s="38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5 Décembre - Le Kram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Dr Raja Bouhalfaya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du magasin et gestionnaire de stock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43570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4"/>
      <c r="E12" s="414"/>
      <c r="F12" s="414"/>
      <c r="G12" s="414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4"/>
      <c r="E1" s="414"/>
      <c r="F1" s="414"/>
      <c r="G1" s="41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5" t="s">
        <v>151</v>
      </c>
      <c r="B7" s="415"/>
      <c r="C7" s="415"/>
      <c r="D7" s="415"/>
      <c r="E7" s="415"/>
      <c r="F7" s="415"/>
      <c r="G7" s="82"/>
    </row>
    <row r="8" spans="1:7" ht="22.5" x14ac:dyDescent="0.45">
      <c r="A8" s="416" t="str">
        <f>'Page de garde'!D18</f>
        <v>5 Décembre - Le Kram</v>
      </c>
      <c r="B8" s="416"/>
      <c r="C8" s="416"/>
      <c r="D8" s="416"/>
      <c r="E8" s="416"/>
      <c r="F8" s="416"/>
      <c r="G8" s="82"/>
    </row>
    <row r="9" spans="1:7" ht="22.5" x14ac:dyDescent="0.45">
      <c r="A9" s="278" t="s">
        <v>39</v>
      </c>
      <c r="B9" s="417"/>
      <c r="C9" s="417"/>
      <c r="D9" s="417"/>
      <c r="E9" s="417"/>
      <c r="F9" s="417"/>
      <c r="G9" s="82"/>
    </row>
    <row r="10" spans="1:7" ht="22.5" x14ac:dyDescent="0.45">
      <c r="A10" s="279" t="s">
        <v>41</v>
      </c>
      <c r="B10" s="418"/>
      <c r="C10" s="418"/>
      <c r="D10" s="418"/>
      <c r="E10" s="418"/>
      <c r="F10" s="418"/>
      <c r="G10" s="82"/>
    </row>
    <row r="11" spans="1:7" ht="22.5" x14ac:dyDescent="0.45">
      <c r="A11" s="278" t="s">
        <v>40</v>
      </c>
      <c r="B11" s="413"/>
      <c r="C11" s="413"/>
      <c r="D11" s="413"/>
      <c r="E11" s="413"/>
      <c r="F11" s="413"/>
      <c r="G11" s="82"/>
    </row>
    <row r="12" spans="1:7" ht="22.5" x14ac:dyDescent="0.45">
      <c r="A12" s="278" t="s">
        <v>200</v>
      </c>
      <c r="B12" s="419" t="e">
        <f>D730</f>
        <v>#DIV/0!</v>
      </c>
      <c r="C12" s="419"/>
      <c r="D12" s="419"/>
      <c r="E12" s="419"/>
      <c r="F12" s="419"/>
      <c r="G12" s="82"/>
    </row>
    <row r="13" spans="1:7" ht="22.5" x14ac:dyDescent="0.45">
      <c r="A13" s="81"/>
      <c r="B13" s="79"/>
      <c r="C13" s="79"/>
      <c r="D13" s="414"/>
      <c r="E13" s="414"/>
      <c r="F13" s="414"/>
      <c r="G13" s="41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4" t="s">
        <v>350</v>
      </c>
      <c r="B65" s="424"/>
      <c r="C65" s="424"/>
      <c r="D65" s="424"/>
      <c r="E65" s="424"/>
      <c r="F65" s="42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5" t="s">
        <v>351</v>
      </c>
      <c r="B84" s="425"/>
      <c r="C84" s="425"/>
      <c r="D84" s="425"/>
      <c r="E84" s="425"/>
      <c r="F84" s="42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4" t="s">
        <v>352</v>
      </c>
      <c r="B104" s="424"/>
      <c r="C104" s="424"/>
      <c r="D104" s="424"/>
      <c r="E104" s="424"/>
      <c r="F104" s="42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4" t="s">
        <v>390</v>
      </c>
      <c r="B112" s="424"/>
      <c r="C112" s="424"/>
      <c r="D112" s="424"/>
      <c r="E112" s="424"/>
      <c r="F112" s="42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4" t="s">
        <v>310</v>
      </c>
      <c r="B121" s="424"/>
      <c r="C121" s="424"/>
      <c r="D121" s="424"/>
      <c r="E121" s="424"/>
      <c r="F121" s="42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6" t="s">
        <v>424</v>
      </c>
      <c r="B133" s="426"/>
      <c r="C133" s="426"/>
      <c r="D133" s="426"/>
      <c r="E133" s="426"/>
      <c r="F133" s="426"/>
      <c r="G133" s="83"/>
    </row>
    <row r="134" spans="1:16384" ht="22.5" customHeight="1" x14ac:dyDescent="0.4">
      <c r="A134" s="427"/>
      <c r="B134" s="427"/>
      <c r="C134" s="427"/>
      <c r="D134" s="427"/>
      <c r="E134" s="427"/>
      <c r="F134" s="427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8" t="s">
        <v>461</v>
      </c>
      <c r="B139" s="428"/>
      <c r="C139" s="428"/>
      <c r="D139" s="428"/>
      <c r="E139" s="428"/>
      <c r="F139" s="42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8" t="s">
        <v>349</v>
      </c>
      <c r="B147" s="378"/>
      <c r="C147" s="378"/>
      <c r="D147" s="378"/>
      <c r="E147" s="378"/>
      <c r="F147" s="37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28" t="s">
        <v>462</v>
      </c>
      <c r="B166" s="428"/>
      <c r="C166" s="428"/>
      <c r="D166" s="428"/>
      <c r="E166" s="428"/>
      <c r="F166" s="42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28" t="s">
        <v>310</v>
      </c>
      <c r="B177" s="428"/>
      <c r="C177" s="428"/>
      <c r="D177" s="428"/>
      <c r="E177" s="428"/>
      <c r="F177" s="42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79"/>
      <c r="C186" s="38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3" t="s">
        <v>34</v>
      </c>
      <c r="B203" s="374"/>
      <c r="C203" s="37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3" t="s">
        <v>34</v>
      </c>
      <c r="B227" s="374"/>
      <c r="C227" s="37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0" t="s">
        <v>310</v>
      </c>
      <c r="B236" s="421"/>
      <c r="C236" s="421"/>
      <c r="D236" s="42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3" t="s">
        <v>34</v>
      </c>
      <c r="B245" s="374"/>
      <c r="C245" s="37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3" t="s">
        <v>34</v>
      </c>
      <c r="B265" s="374"/>
      <c r="C265" s="37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23" t="s">
        <v>310</v>
      </c>
      <c r="B291" s="423"/>
      <c r="C291" s="423"/>
      <c r="D291" s="423"/>
      <c r="E291" s="423"/>
      <c r="F291" s="42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2" t="s">
        <v>310</v>
      </c>
      <c r="B358" s="432"/>
      <c r="C358" s="432"/>
      <c r="D358" s="432"/>
      <c r="E358" s="432"/>
      <c r="F358" s="43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6"/>
      <c r="C415" s="356"/>
      <c r="D415" s="356"/>
      <c r="E415" s="356"/>
      <c r="F415" s="356"/>
      <c r="G415" s="356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1" t="s">
        <v>52</v>
      </c>
      <c r="B483" s="361"/>
      <c r="C483" s="361"/>
      <c r="D483" s="361"/>
      <c r="E483" s="361"/>
      <c r="F483" s="36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0"/>
      <c r="B517" s="390"/>
      <c r="C517" s="390"/>
      <c r="D517" s="390"/>
      <c r="E517" s="390"/>
      <c r="F517" s="390"/>
      <c r="G517" s="390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98" t="s">
        <v>29</v>
      </c>
      <c r="C532" s="412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3"/>
      <c r="D535" s="433"/>
      <c r="E535" s="433"/>
      <c r="F535" s="43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3" t="s">
        <v>34</v>
      </c>
      <c r="B542" s="374"/>
      <c r="C542" s="37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3" t="s">
        <v>33</v>
      </c>
      <c r="B543" s="374"/>
      <c r="C543" s="37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81" t="s">
        <v>19</v>
      </c>
      <c r="B573" s="381"/>
      <c r="C573" s="381"/>
      <c r="D573" s="381"/>
      <c r="E573" s="381"/>
      <c r="F573" s="38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1" t="s">
        <v>8</v>
      </c>
      <c r="B612" s="381"/>
      <c r="C612" s="381"/>
      <c r="D612" s="381"/>
      <c r="E612" s="381"/>
      <c r="F612" s="38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6"/>
      <c r="D617" s="376"/>
      <c r="E617" s="376"/>
      <c r="F617" s="37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88"/>
      <c r="F627" s="383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9"/>
      <c r="F628" s="390"/>
      <c r="G628" s="83"/>
    </row>
    <row r="629" spans="1:7" ht="21" x14ac:dyDescent="0.4">
      <c r="A629" s="104"/>
      <c r="B629" s="83"/>
      <c r="C629" s="387"/>
      <c r="D629" s="387"/>
      <c r="E629" s="387"/>
      <c r="F629" s="38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3" t="s">
        <v>34</v>
      </c>
      <c r="B639" s="374"/>
      <c r="C639" s="375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6"/>
      <c r="D642" s="376"/>
      <c r="E642" s="376"/>
      <c r="F642" s="37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3" t="s">
        <v>34</v>
      </c>
      <c r="B650" s="374"/>
      <c r="C650" s="375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4"/>
      <c r="B652" s="384"/>
      <c r="C652" s="384"/>
      <c r="D652" s="384"/>
      <c r="E652" s="384"/>
      <c r="F652" s="384"/>
      <c r="G652" s="384"/>
    </row>
    <row r="653" spans="1:16382" ht="24.75" x14ac:dyDescent="0.4">
      <c r="A653" s="241" t="s">
        <v>26</v>
      </c>
      <c r="B653" s="376"/>
      <c r="C653" s="376"/>
      <c r="D653" s="376"/>
      <c r="E653" s="376"/>
      <c r="F653" s="37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29" t="s">
        <v>310</v>
      </c>
      <c r="B661" s="430"/>
      <c r="C661" s="430"/>
      <c r="D661" s="430"/>
      <c r="E661" s="430"/>
      <c r="F661" s="43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1" t="s">
        <v>355</v>
      </c>
      <c r="B676" s="381"/>
      <c r="C676" s="381"/>
      <c r="D676" s="381"/>
      <c r="E676" s="381"/>
      <c r="F676" s="38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2" t="s">
        <v>459</v>
      </c>
      <c r="B704" s="382"/>
      <c r="C704" s="382"/>
      <c r="D704" s="382"/>
      <c r="E704" s="382"/>
      <c r="F704" s="38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7" t="s">
        <v>28</v>
      </c>
      <c r="B706" s="398" t="s">
        <v>29</v>
      </c>
      <c r="C706" s="398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5"/>
      <c r="C715" s="38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5"/>
      <c r="C716" s="38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5 Décembre - Le Kram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Dr Raja Bouhalfaya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du magasin et gestionnaire de stock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43570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4"/>
      <c r="E12" s="414"/>
      <c r="F12" s="414"/>
      <c r="G12" s="414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4"/>
      <c r="E1" s="414"/>
      <c r="F1" s="414"/>
      <c r="G1" s="41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5" t="s">
        <v>151</v>
      </c>
      <c r="B7" s="415"/>
      <c r="C7" s="415"/>
      <c r="D7" s="415"/>
      <c r="E7" s="415"/>
      <c r="F7" s="415"/>
      <c r="G7" s="82"/>
    </row>
    <row r="8" spans="1:7" ht="22.5" x14ac:dyDescent="0.45">
      <c r="A8" s="416" t="str">
        <f>'Page de garde'!D18</f>
        <v>5 Décembre - Le Kram</v>
      </c>
      <c r="B8" s="416"/>
      <c r="C8" s="416"/>
      <c r="D8" s="416"/>
      <c r="E8" s="416"/>
      <c r="F8" s="416"/>
      <c r="G8" s="82"/>
    </row>
    <row r="9" spans="1:7" ht="22.5" x14ac:dyDescent="0.45">
      <c r="A9" s="278" t="s">
        <v>39</v>
      </c>
      <c r="B9" s="417"/>
      <c r="C9" s="417"/>
      <c r="D9" s="417"/>
      <c r="E9" s="417"/>
      <c r="F9" s="417"/>
      <c r="G9" s="82"/>
    </row>
    <row r="10" spans="1:7" ht="22.5" x14ac:dyDescent="0.45">
      <c r="A10" s="279" t="s">
        <v>41</v>
      </c>
      <c r="B10" s="418"/>
      <c r="C10" s="418"/>
      <c r="D10" s="418"/>
      <c r="E10" s="418"/>
      <c r="F10" s="418"/>
      <c r="G10" s="82"/>
    </row>
    <row r="11" spans="1:7" ht="22.5" x14ac:dyDescent="0.45">
      <c r="A11" s="278" t="s">
        <v>40</v>
      </c>
      <c r="B11" s="413"/>
      <c r="C11" s="413"/>
      <c r="D11" s="413"/>
      <c r="E11" s="413"/>
      <c r="F11" s="413"/>
      <c r="G11" s="82"/>
    </row>
    <row r="12" spans="1:7" ht="22.5" x14ac:dyDescent="0.45">
      <c r="A12" s="278" t="s">
        <v>200</v>
      </c>
      <c r="B12" s="419" t="e">
        <f>D730</f>
        <v>#DIV/0!</v>
      </c>
      <c r="C12" s="419"/>
      <c r="D12" s="419"/>
      <c r="E12" s="419"/>
      <c r="F12" s="419"/>
      <c r="G12" s="82"/>
    </row>
    <row r="13" spans="1:7" ht="22.5" x14ac:dyDescent="0.45">
      <c r="A13" s="81"/>
      <c r="B13" s="79"/>
      <c r="C13" s="79"/>
      <c r="D13" s="414"/>
      <c r="E13" s="414"/>
      <c r="F13" s="414"/>
      <c r="G13" s="41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4" t="s">
        <v>350</v>
      </c>
      <c r="B65" s="424"/>
      <c r="C65" s="424"/>
      <c r="D65" s="424"/>
      <c r="E65" s="424"/>
      <c r="F65" s="42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5" t="s">
        <v>351</v>
      </c>
      <c r="B84" s="425"/>
      <c r="C84" s="425"/>
      <c r="D84" s="425"/>
      <c r="E84" s="425"/>
      <c r="F84" s="42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4" t="s">
        <v>352</v>
      </c>
      <c r="B104" s="424"/>
      <c r="C104" s="424"/>
      <c r="D104" s="424"/>
      <c r="E104" s="424"/>
      <c r="F104" s="42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4" t="s">
        <v>390</v>
      </c>
      <c r="B112" s="424"/>
      <c r="C112" s="424"/>
      <c r="D112" s="424"/>
      <c r="E112" s="424"/>
      <c r="F112" s="42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4" t="s">
        <v>310</v>
      </c>
      <c r="B121" s="424"/>
      <c r="C121" s="424"/>
      <c r="D121" s="424"/>
      <c r="E121" s="424"/>
      <c r="F121" s="42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6" t="s">
        <v>424</v>
      </c>
      <c r="B133" s="426"/>
      <c r="C133" s="426"/>
      <c r="D133" s="426"/>
      <c r="E133" s="426"/>
      <c r="F133" s="426"/>
      <c r="G133" s="83"/>
    </row>
    <row r="134" spans="1:16384" ht="22.5" customHeight="1" x14ac:dyDescent="0.4">
      <c r="A134" s="427"/>
      <c r="B134" s="427"/>
      <c r="C134" s="427"/>
      <c r="D134" s="427"/>
      <c r="E134" s="427"/>
      <c r="F134" s="427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8" t="s">
        <v>461</v>
      </c>
      <c r="B139" s="428"/>
      <c r="C139" s="428"/>
      <c r="D139" s="428"/>
      <c r="E139" s="428"/>
      <c r="F139" s="42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78" t="s">
        <v>349</v>
      </c>
      <c r="B147" s="378"/>
      <c r="C147" s="378"/>
      <c r="D147" s="378"/>
      <c r="E147" s="378"/>
      <c r="F147" s="37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28" t="s">
        <v>462</v>
      </c>
      <c r="B166" s="428"/>
      <c r="C166" s="428"/>
      <c r="D166" s="428"/>
      <c r="E166" s="428"/>
      <c r="F166" s="42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28" t="s">
        <v>310</v>
      </c>
      <c r="B177" s="428"/>
      <c r="C177" s="428"/>
      <c r="D177" s="428"/>
      <c r="E177" s="428"/>
      <c r="F177" s="42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79"/>
      <c r="C186" s="38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3" t="s">
        <v>34</v>
      </c>
      <c r="B203" s="374"/>
      <c r="C203" s="37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3" t="s">
        <v>34</v>
      </c>
      <c r="B227" s="374"/>
      <c r="C227" s="37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0" t="s">
        <v>310</v>
      </c>
      <c r="B236" s="421"/>
      <c r="C236" s="421"/>
      <c r="D236" s="42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3" t="s">
        <v>34</v>
      </c>
      <c r="B245" s="374"/>
      <c r="C245" s="37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3" t="s">
        <v>34</v>
      </c>
      <c r="B265" s="374"/>
      <c r="C265" s="37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3"/>
      <c r="B290" s="383"/>
      <c r="C290" s="383"/>
      <c r="D290" s="383"/>
      <c r="E290" s="383"/>
      <c r="F290" s="383"/>
      <c r="G290" s="83"/>
    </row>
    <row r="291" spans="1:7" ht="31.5" customHeight="1" x14ac:dyDescent="0.4">
      <c r="A291" s="423" t="s">
        <v>310</v>
      </c>
      <c r="B291" s="423"/>
      <c r="C291" s="423"/>
      <c r="D291" s="423"/>
      <c r="E291" s="423"/>
      <c r="F291" s="42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2" t="s">
        <v>310</v>
      </c>
      <c r="B358" s="432"/>
      <c r="C358" s="432"/>
      <c r="D358" s="432"/>
      <c r="E358" s="432"/>
      <c r="F358" s="43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6"/>
      <c r="C415" s="356"/>
      <c r="D415" s="356"/>
      <c r="E415" s="356"/>
      <c r="F415" s="356"/>
      <c r="G415" s="356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1" t="s">
        <v>52</v>
      </c>
      <c r="B483" s="361"/>
      <c r="C483" s="361"/>
      <c r="D483" s="361"/>
      <c r="E483" s="361"/>
      <c r="F483" s="36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0"/>
      <c r="B517" s="390"/>
      <c r="C517" s="390"/>
      <c r="D517" s="390"/>
      <c r="E517" s="390"/>
      <c r="F517" s="390"/>
      <c r="G517" s="390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98" t="s">
        <v>29</v>
      </c>
      <c r="C532" s="412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3"/>
      <c r="D535" s="433"/>
      <c r="E535" s="433"/>
      <c r="F535" s="43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3" t="s">
        <v>34</v>
      </c>
      <c r="B542" s="374"/>
      <c r="C542" s="37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3" t="s">
        <v>33</v>
      </c>
      <c r="B543" s="374"/>
      <c r="C543" s="37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81" t="s">
        <v>19</v>
      </c>
      <c r="B573" s="381"/>
      <c r="C573" s="381"/>
      <c r="D573" s="381"/>
      <c r="E573" s="381"/>
      <c r="F573" s="38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1" t="s">
        <v>8</v>
      </c>
      <c r="B612" s="381"/>
      <c r="C612" s="381"/>
      <c r="D612" s="381"/>
      <c r="E612" s="381"/>
      <c r="F612" s="38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6"/>
      <c r="D617" s="376"/>
      <c r="E617" s="376"/>
      <c r="F617" s="37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88"/>
      <c r="F627" s="383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9"/>
      <c r="F628" s="390"/>
      <c r="G628" s="83"/>
    </row>
    <row r="629" spans="1:7" ht="21" x14ac:dyDescent="0.4">
      <c r="A629" s="104"/>
      <c r="B629" s="83"/>
      <c r="C629" s="387"/>
      <c r="D629" s="387"/>
      <c r="E629" s="387"/>
      <c r="F629" s="38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3" t="s">
        <v>34</v>
      </c>
      <c r="B639" s="374"/>
      <c r="C639" s="375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6"/>
      <c r="D642" s="376"/>
      <c r="E642" s="376"/>
      <c r="F642" s="37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3" t="s">
        <v>34</v>
      </c>
      <c r="B650" s="374"/>
      <c r="C650" s="375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4"/>
      <c r="B652" s="384"/>
      <c r="C652" s="384"/>
      <c r="D652" s="384"/>
      <c r="E652" s="384"/>
      <c r="F652" s="384"/>
      <c r="G652" s="384"/>
    </row>
    <row r="653" spans="1:16382" ht="24.75" x14ac:dyDescent="0.4">
      <c r="A653" s="241" t="s">
        <v>26</v>
      </c>
      <c r="B653" s="376"/>
      <c r="C653" s="376"/>
      <c r="D653" s="376"/>
      <c r="E653" s="376"/>
      <c r="F653" s="37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29" t="s">
        <v>310</v>
      </c>
      <c r="B661" s="430"/>
      <c r="C661" s="430"/>
      <c r="D661" s="430"/>
      <c r="E661" s="430"/>
      <c r="F661" s="43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1" t="s">
        <v>355</v>
      </c>
      <c r="B676" s="381"/>
      <c r="C676" s="381"/>
      <c r="D676" s="381"/>
      <c r="E676" s="381"/>
      <c r="F676" s="38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2" t="s">
        <v>459</v>
      </c>
      <c r="B704" s="382"/>
      <c r="C704" s="382"/>
      <c r="D704" s="382"/>
      <c r="E704" s="382"/>
      <c r="F704" s="38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7" t="s">
        <v>28</v>
      </c>
      <c r="B706" s="398" t="s">
        <v>29</v>
      </c>
      <c r="C706" s="398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5"/>
      <c r="C715" s="38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5"/>
      <c r="C716" s="38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5 Décembre - Le Kram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Dr Raja Bouhalfaya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Directeur du magasin et gestionnaire de stock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43570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4"/>
      <c r="E12" s="414"/>
      <c r="F12" s="414"/>
      <c r="G12" s="414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2019-04-19T10:27:45Z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